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18" sheetId="1" r:id="rId1"/>
  </sheets>
  <definedNames>
    <definedName name="_xlnm.Print_Titles" localSheetId="0">'BCE018'!$1:$8</definedName>
  </definedNames>
  <calcPr fullCalcOnLoad="1"/>
</workbook>
</file>

<file path=xl/sharedStrings.xml><?xml version="1.0" encoding="utf-8"?>
<sst xmlns="http://schemas.openxmlformats.org/spreadsheetml/2006/main" count="160" uniqueCount="78">
  <si>
    <t>2016 (A)</t>
  </si>
  <si>
    <t>2015 (B)</t>
  </si>
  <si>
    <t>Part %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</si>
  <si>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</si>
  <si>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</si>
  <si>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</si>
  <si>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</si>
  <si>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</si>
  <si>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</si>
  <si>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MARÇO</t>
  </si>
  <si>
    <t>DEMAIS PRODUTOS</t>
  </si>
  <si>
    <t>01 - CHINA</t>
  </si>
  <si>
    <t>BCE018</t>
  </si>
  <si>
    <t>EXPORTAÇÃO BRASILEIRA</t>
  </si>
  <si>
    <t>SOJA MESMO TRITURADA</t>
  </si>
  <si>
    <t>MINERIOS DE FERRO E SEUS CONCENTRADOS</t>
  </si>
  <si>
    <t>OLEOS BRUTOS DE PETROLEO</t>
  </si>
  <si>
    <t>CELULOSE</t>
  </si>
  <si>
    <t>CATODOS DE COBRE</t>
  </si>
  <si>
    <t>CARNE DE FRANGO CONGELADA, FRESCA OU REFRIG.INCL.MIUDOS</t>
  </si>
  <si>
    <t>COUROS E PELES, DEPILADOS, EXCETO EM BRUTO</t>
  </si>
  <si>
    <t>CARNE DE BOVINO CONGELADA, FRESCA OU REFRIGERADA</t>
  </si>
  <si>
    <t>CENTRIFUGADORES E APARELHOS PARA FILTRAR OU DEPURAR</t>
  </si>
  <si>
    <t>ACUCAR DE CANA,EM BRUTO</t>
  </si>
  <si>
    <t>FERRO-LIGAS</t>
  </si>
  <si>
    <t>AVIOES</t>
  </si>
  <si>
    <t>POLIMEROS DE ETILENO, PROPILENO E ESTIRENO</t>
  </si>
  <si>
    <t>MINERIOS DE COBRE E SEUS CONCENTRADOS</t>
  </si>
  <si>
    <t>PAPEL E CARTAO, PARA ESCRITA,IMPRESSAO OU FINS GRAFICOS</t>
  </si>
  <si>
    <t>ALGODAO EM BRUTO</t>
  </si>
  <si>
    <t>ETANOL</t>
  </si>
  <si>
    <t>PRODUTOS SEMIMANUFATURADOS DE FERRO OU ACOS</t>
  </si>
  <si>
    <t>SUCO DE LARANJA CONGELADO</t>
  </si>
  <si>
    <t>MILHO EM GRAOS</t>
  </si>
  <si>
    <t>MADEIRA SERRADA OU FENDIDA LONGITUD. DE ESPESSURA &gt; 6MM</t>
  </si>
  <si>
    <t>MOTORES PARA VEICULOS AUTOMOVEIS E SUAS PARTES</t>
  </si>
  <si>
    <t>TORNEIRAS, VALVULAS E DISPOSITIVOS SEMELHANTES E PARTES</t>
  </si>
  <si>
    <t>BOMBAS, COMPRESSORES, VENTILADORES, ETC. E SUAS PARTES</t>
  </si>
  <si>
    <t>MOTORES,GERADORES E TRANSFORMADORES ELETR.E SUAS PARTES</t>
  </si>
  <si>
    <t>OXIDOS E HIDROXIDOS DE ALUMINIO</t>
  </si>
  <si>
    <t>CAFE CRU EM GRAO</t>
  </si>
  <si>
    <t>PARTES E PECAS PARA VEICULOS AUTOMOVEIS E TRATORES</t>
  </si>
  <si>
    <t>CAULIM E OUTRAS ARGILAS CAULINICAS</t>
  </si>
  <si>
    <t>OBRAS DE MARMORE E GRANITO</t>
  </si>
  <si>
    <t>CALCADOS</t>
  </si>
  <si>
    <t>TUBOS DE FERRO FUNDIDO,FERRO OU ACO E SEUS ACESSORIOS</t>
  </si>
  <si>
    <t>ACUCAR REFINADO</t>
  </si>
  <si>
    <t>PRODUTOS LAMINADOS PLANOS DE FERRO OU ACOS</t>
  </si>
  <si>
    <t>PNEUMATICOS</t>
  </si>
  <si>
    <t>TUBOS FLEXIVEIS, DE FERRO OU ACO</t>
  </si>
  <si>
    <t>MAQUINAS E APARELHOS P/TERRAPLANAGEM,PERFURACAO,ETC.</t>
  </si>
  <si>
    <t>CHASSIS COM MOTOR E CARROCARIAS P/ VEICULOS AUTOMOVEIS</t>
  </si>
  <si>
    <t>FARELO E RESIDUOS DA EXTRACAO DE OLEO DE SOJA</t>
  </si>
  <si>
    <t>FUMO EM FOLHAS E DESPERDICIOS</t>
  </si>
  <si>
    <t>VEICULOS DE CARGA</t>
  </si>
  <si>
    <t>OURO EM FORMAS SEMIMANUFATURADAS,PARA USO NAO MONETARIO</t>
  </si>
  <si>
    <t>PIMENTA EM GRAO</t>
  </si>
  <si>
    <t>SUCO DE LARANJA NAO CONGELADO</t>
  </si>
  <si>
    <t>ALUMINIO EM BRUTO</t>
  </si>
  <si>
    <t>CINZAS, DESPERDICIOS E RESIDUOS, DE METAIS PRECIOSOS</t>
  </si>
  <si>
    <t>AUTOMOVEIS DE PASSAGEIROS</t>
  </si>
  <si>
    <t>TRATORES</t>
  </si>
  <si>
    <t>OLEOS COMBUSTIVEIS (OLEO DIESEL,"FUEL-OIL",ETC.)</t>
  </si>
  <si>
    <t>PREPARACOES E CONSERVAS, DE CARNE DE FRANGO</t>
  </si>
  <si>
    <t>02 - ESTADOS UNIDOS</t>
  </si>
  <si>
    <t>03 - ARGENTINA</t>
  </si>
  <si>
    <t>04 - PAÍSES BAIXOS (HOLANDA)</t>
  </si>
  <si>
    <t>07 - CHILE</t>
  </si>
  <si>
    <t>08 - MÉXICO</t>
  </si>
  <si>
    <t>10 - COREIA DO SUL</t>
  </si>
  <si>
    <t>PRINCIPAIS PAÍSES E PRODUTOS</t>
  </si>
  <si>
    <t>ORDEM DECRESCENTE MARÇO - 2016</t>
  </si>
  <si>
    <t>05 - ALEMANHA</t>
  </si>
  <si>
    <t>06 - JAPÃO</t>
  </si>
  <si>
    <t>09 - ITÁLIA</t>
  </si>
  <si>
    <t>11 - BÉLGICA</t>
  </si>
  <si>
    <t>12 - ARÁBIA SAUDITA</t>
  </si>
  <si>
    <t>DEMAIS PAISES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</si>
</sst>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43" fontId="41" fillId="0" borderId="10" xfId="60" applyFont="1" applyBorder="1" applyAlignment="1">
      <alignment vertical="center"/>
    </xf>
    <xf numFmtId="169" fontId="41" fillId="0" borderId="10" xfId="60" applyNumberFormat="1" applyFont="1" applyBorder="1" applyAlignment="1">
      <alignment vertical="center"/>
    </xf>
    <xf numFmtId="169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horizontal="right" vertical="center" shrinkToFi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 shrinkToFit="1"/>
    </xf>
    <xf numFmtId="0" fontId="43" fillId="0" borderId="0" xfId="0" applyFont="1" applyAlignment="1">
      <alignment horizontal="left" vertical="center" shrinkToFit="1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/>
    </xf>
    <xf numFmtId="169" fontId="45" fillId="0" borderId="10" xfId="6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169" fontId="41" fillId="0" borderId="0" xfId="0" applyNumberFormat="1" applyFont="1" applyBorder="1" applyAlignment="1">
      <alignment vertical="center"/>
    </xf>
    <xf numFmtId="175" fontId="41" fillId="0" borderId="10" xfId="6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 shrinkToFit="1"/>
    </xf>
    <xf numFmtId="43" fontId="41" fillId="0" borderId="0" xfId="60" applyFont="1" applyBorder="1" applyAlignment="1">
      <alignment vertical="center"/>
    </xf>
    <xf numFmtId="175" fontId="41" fillId="0" borderId="0" xfId="6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 wrapText="1"/>
    </xf>
    <xf numFmtId="175" fontId="45" fillId="0" borderId="10" xfId="6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1" width="47.421875" style="5" bestFit="1" customWidth="1"/>
    <col min="2" max="2" width="14.28125" style="12" bestFit="1" customWidth="1"/>
    <col min="3" max="3" width="5.7109375" style="12" bestFit="1" customWidth="1"/>
    <col min="4" max="4" width="14.00390625" style="12" bestFit="1" customWidth="1"/>
    <col min="5" max="5" width="5.7109375" style="12" bestFit="1" customWidth="1"/>
    <col min="6" max="6" width="9.140625" style="24" customWidth="1"/>
    <col min="7" max="16384" width="9.140625" style="12" customWidth="1"/>
  </cols>
  <sheetData>
    <row r="1" spans="1:6" ht="15.75">
      <c r="A1" s="10" t="s">
        <v>6</v>
      </c>
      <c r="B1" s="21" t="s">
        <v>13</v>
      </c>
      <c r="C1" s="21"/>
      <c r="D1" s="21"/>
      <c r="F1" s="31" t="s">
        <v>12</v>
      </c>
    </row>
    <row r="2" spans="1:5" ht="15.75">
      <c r="A2" s="13" t="s">
        <v>7</v>
      </c>
      <c r="B2" s="21" t="s">
        <v>70</v>
      </c>
      <c r="C2" s="21"/>
      <c r="D2" s="21"/>
      <c r="E2" s="14"/>
    </row>
    <row r="3" spans="2:4" ht="15">
      <c r="B3" s="20" t="s">
        <v>71</v>
      </c>
      <c r="C3" s="20"/>
      <c r="D3" s="20"/>
    </row>
    <row r="4" spans="2:4" ht="15">
      <c r="B4" s="21" t="s">
        <v>8</v>
      </c>
      <c r="C4" s="21"/>
      <c r="D4" s="21"/>
    </row>
    <row r="5" spans="2:4" ht="15">
      <c r="B5" s="11"/>
      <c r="C5" s="11"/>
      <c r="D5" s="11"/>
    </row>
    <row r="6" spans="2:6" ht="15">
      <c r="B6" s="30" t="s">
        <v>9</v>
      </c>
      <c r="C6" s="30"/>
      <c r="D6" s="30"/>
      <c r="E6" s="30"/>
      <c r="F6" s="30"/>
    </row>
    <row r="7" spans="1:6" ht="15">
      <c r="A7" s="15" t="s">
        <v>4</v>
      </c>
      <c r="B7" s="16" t="s">
        <v>0</v>
      </c>
      <c r="C7" s="16" t="s">
        <v>2</v>
      </c>
      <c r="D7" s="16" t="s">
        <v>1</v>
      </c>
      <c r="E7" s="16" t="s">
        <v>2</v>
      </c>
      <c r="F7" s="28" t="s">
        <v>3</v>
      </c>
    </row>
    <row r="8" spans="1:6" ht="15">
      <c r="A8" s="7" t="s">
        <v>5</v>
      </c>
      <c r="B8" s="17">
        <v>15994219181</v>
      </c>
      <c r="C8" s="17">
        <v>100</v>
      </c>
      <c r="D8" s="17">
        <v>16978968634</v>
      </c>
      <c r="E8" s="17">
        <v>100</v>
      </c>
      <c r="F8" s="29">
        <f>IF(D8=0,0,(B8-D8)/D8*100)</f>
        <v>-5.799819024508129</v>
      </c>
    </row>
    <row r="9" spans="1:5" ht="12.75" customHeight="1">
      <c r="A9" s="18"/>
      <c r="B9" s="1"/>
      <c r="C9" s="1"/>
      <c r="D9" s="1"/>
      <c r="E9" s="1"/>
    </row>
    <row r="10" spans="1:6" ht="15">
      <c r="A10" s="19" t="s">
        <v>11</v>
      </c>
      <c r="B10" s="4">
        <v>3752246175</v>
      </c>
      <c r="C10" s="2">
        <f>(B10/$B$8)*100</f>
        <v>23.460014724928886</v>
      </c>
      <c r="D10" s="4">
        <v>3312672966</v>
      </c>
      <c r="E10" s="2">
        <f>(D10/$D$8)*100</f>
        <v>19.510448705149543</v>
      </c>
      <c r="F10" s="23">
        <f>IF(D10=0,0,(B10-D10)/D10*100)</f>
        <v>13.269441732148335</v>
      </c>
    </row>
    <row r="11" spans="1:6" ht="15">
      <c r="A11" s="8" t="s">
        <v>14</v>
      </c>
      <c r="B11" s="4">
        <v>2303281044</v>
      </c>
      <c r="C11" s="2">
        <f aca="true" t="shared" si="0" ref="C11:C33">(B11/$B$8)*100</f>
        <v>14.400709518449858</v>
      </c>
      <c r="D11" s="4">
        <v>1800927667</v>
      </c>
      <c r="E11" s="2">
        <f aca="true" t="shared" si="1" ref="E11:E46">(D11/$D$8)*100</f>
        <v>10.606814264287426</v>
      </c>
      <c r="F11" s="23">
        <f aca="true" t="shared" si="2" ref="F11:F21">IF(D11=0,0,(B11-D11)/D11*100)</f>
        <v>27.894145123375463</v>
      </c>
    </row>
    <row r="12" spans="1:6" ht="15">
      <c r="A12" s="8" t="s">
        <v>15</v>
      </c>
      <c r="B12" s="4">
        <v>391063946</v>
      </c>
      <c r="C12" s="2">
        <f t="shared" si="0"/>
        <v>2.445033055846554</v>
      </c>
      <c r="D12" s="4">
        <v>596250174</v>
      </c>
      <c r="E12" s="2">
        <f t="shared" si="1"/>
        <v>3.511698424402661</v>
      </c>
      <c r="F12" s="23">
        <f t="shared" si="2"/>
        <v>-34.41277452776056</v>
      </c>
    </row>
    <row r="13" spans="1:6" ht="15">
      <c r="A13" s="8" t="s">
        <v>16</v>
      </c>
      <c r="B13" s="4">
        <v>172881905</v>
      </c>
      <c r="C13" s="2">
        <f t="shared" si="0"/>
        <v>1.0809024375842708</v>
      </c>
      <c r="D13" s="4">
        <v>262905659</v>
      </c>
      <c r="E13" s="2">
        <f t="shared" si="1"/>
        <v>1.5484194868794172</v>
      </c>
      <c r="F13" s="23">
        <f t="shared" si="2"/>
        <v>-34.241847186712704</v>
      </c>
    </row>
    <row r="14" spans="1:6" ht="15">
      <c r="A14" s="8" t="s">
        <v>17</v>
      </c>
      <c r="B14" s="4">
        <v>158426354</v>
      </c>
      <c r="C14" s="2">
        <f t="shared" si="0"/>
        <v>0.9905225894878276</v>
      </c>
      <c r="D14" s="4">
        <v>124526813</v>
      </c>
      <c r="E14" s="2">
        <f t="shared" si="1"/>
        <v>0.7334180048524142</v>
      </c>
      <c r="F14" s="23">
        <f t="shared" si="2"/>
        <v>27.22268416200453</v>
      </c>
    </row>
    <row r="15" spans="1:6" ht="15">
      <c r="A15" s="8" t="s">
        <v>22</v>
      </c>
      <c r="B15" s="4">
        <v>148886281</v>
      </c>
      <c r="C15" s="2">
        <f t="shared" si="0"/>
        <v>0.9308755827034455</v>
      </c>
      <c r="D15" s="4">
        <v>41678</v>
      </c>
      <c r="E15" s="2">
        <f t="shared" si="1"/>
        <v>0.0002454683844373253</v>
      </c>
      <c r="F15" s="23">
        <f t="shared" si="2"/>
        <v>357129.9078650607</v>
      </c>
    </row>
    <row r="16" spans="1:6" ht="15">
      <c r="A16" s="8" t="s">
        <v>19</v>
      </c>
      <c r="B16" s="4">
        <v>78290143</v>
      </c>
      <c r="C16" s="2">
        <f t="shared" si="0"/>
        <v>0.4894902471575677</v>
      </c>
      <c r="D16" s="4">
        <v>49441485</v>
      </c>
      <c r="E16" s="2">
        <f t="shared" si="1"/>
        <v>0.29119251036835386</v>
      </c>
      <c r="F16" s="23">
        <f t="shared" si="2"/>
        <v>58.349092872109324</v>
      </c>
    </row>
    <row r="17" spans="1:6" ht="15">
      <c r="A17" s="8" t="s">
        <v>18</v>
      </c>
      <c r="B17" s="4">
        <v>75372608</v>
      </c>
      <c r="C17" s="2">
        <f t="shared" si="0"/>
        <v>0.4712490628460146</v>
      </c>
      <c r="D17" s="4">
        <v>54695161</v>
      </c>
      <c r="E17" s="2">
        <f t="shared" si="1"/>
        <v>0.3221347667164788</v>
      </c>
      <c r="F17" s="23">
        <f t="shared" si="2"/>
        <v>37.80489283137863</v>
      </c>
    </row>
    <row r="18" spans="1:6" ht="15">
      <c r="A18" s="8" t="s">
        <v>21</v>
      </c>
      <c r="B18" s="4">
        <v>61849800</v>
      </c>
      <c r="C18" s="2">
        <f t="shared" si="0"/>
        <v>0.3867009655180491</v>
      </c>
      <c r="D18" s="4">
        <v>0</v>
      </c>
      <c r="E18" s="2">
        <f t="shared" si="1"/>
        <v>0</v>
      </c>
      <c r="F18" s="23">
        <f t="shared" si="2"/>
        <v>0</v>
      </c>
    </row>
    <row r="19" spans="1:6" ht="15">
      <c r="A19" s="8" t="s">
        <v>20</v>
      </c>
      <c r="B19" s="4">
        <v>50755618</v>
      </c>
      <c r="C19" s="2">
        <f t="shared" si="0"/>
        <v>0.31733726683134417</v>
      </c>
      <c r="D19" s="4">
        <v>72802538</v>
      </c>
      <c r="E19" s="2">
        <f t="shared" si="1"/>
        <v>0.42878068491283133</v>
      </c>
      <c r="F19" s="23">
        <f t="shared" si="2"/>
        <v>-30.28317501788193</v>
      </c>
    </row>
    <row r="20" spans="1:6" ht="15">
      <c r="A20" s="8" t="s">
        <v>24</v>
      </c>
      <c r="B20" s="4">
        <v>47756633</v>
      </c>
      <c r="C20" s="2">
        <f t="shared" si="0"/>
        <v>0.29858683602842895</v>
      </c>
      <c r="D20" s="4">
        <v>81456436</v>
      </c>
      <c r="E20" s="2">
        <f t="shared" si="1"/>
        <v>0.4797490221925808</v>
      </c>
      <c r="F20" s="23">
        <f t="shared" si="2"/>
        <v>-41.37156577781036</v>
      </c>
    </row>
    <row r="21" spans="1:6" ht="15">
      <c r="A21" s="9" t="s">
        <v>10</v>
      </c>
      <c r="B21" s="4">
        <f>B10-SUM(B11:B20)</f>
        <v>263681843</v>
      </c>
      <c r="C21" s="2">
        <f t="shared" si="0"/>
        <v>1.6486071624755234</v>
      </c>
      <c r="D21" s="4">
        <f>D10-SUM(D11:D20)</f>
        <v>269625355</v>
      </c>
      <c r="E21" s="2">
        <f t="shared" si="1"/>
        <v>1.5879960721529418</v>
      </c>
      <c r="F21" s="23">
        <f t="shared" si="2"/>
        <v>-2.2043594527673407</v>
      </c>
    </row>
    <row r="22" spans="1:5" ht="15">
      <c r="A22" s="6"/>
      <c r="B22" s="1"/>
      <c r="C22" s="1"/>
      <c r="D22" s="1"/>
      <c r="E22" s="1"/>
    </row>
    <row r="23" spans="1:6" ht="15">
      <c r="A23" s="19" t="s">
        <v>64</v>
      </c>
      <c r="B23" s="4">
        <v>1905163834</v>
      </c>
      <c r="C23" s="2">
        <f t="shared" si="0"/>
        <v>11.911577629642588</v>
      </c>
      <c r="D23" s="4">
        <v>2071482331</v>
      </c>
      <c r="E23" s="2">
        <f t="shared" si="1"/>
        <v>12.200283631197149</v>
      </c>
      <c r="F23" s="23">
        <f>IF(D23=0,0,(B23-D23)/D23*100)</f>
        <v>-8.028960445909785</v>
      </c>
    </row>
    <row r="24" spans="1:6" ht="15">
      <c r="A24" s="8" t="s">
        <v>25</v>
      </c>
      <c r="B24" s="4">
        <v>231196806</v>
      </c>
      <c r="C24" s="2">
        <f t="shared" si="0"/>
        <v>1.445502299197234</v>
      </c>
      <c r="D24" s="4">
        <v>194864491</v>
      </c>
      <c r="E24" s="2">
        <f t="shared" si="1"/>
        <v>1.1476815535767484</v>
      </c>
      <c r="F24" s="23">
        <f aca="true" t="shared" si="3" ref="F24:F33">IF(D24=0,0,(B24-D24)/D24*100)</f>
        <v>18.644913095018424</v>
      </c>
    </row>
    <row r="25" spans="1:6" ht="15">
      <c r="A25" s="8" t="s">
        <v>31</v>
      </c>
      <c r="B25" s="4">
        <v>114220867</v>
      </c>
      <c r="C25" s="2">
        <f t="shared" si="0"/>
        <v>0.7141384378156221</v>
      </c>
      <c r="D25" s="4">
        <v>156354126</v>
      </c>
      <c r="E25" s="2">
        <f t="shared" si="1"/>
        <v>0.9208693965480588</v>
      </c>
      <c r="F25" s="23">
        <f t="shared" si="3"/>
        <v>-26.94732788823238</v>
      </c>
    </row>
    <row r="26" spans="1:6" ht="15">
      <c r="A26" s="8" t="s">
        <v>16</v>
      </c>
      <c r="B26" s="4">
        <v>73820273</v>
      </c>
      <c r="C26" s="2">
        <f t="shared" si="0"/>
        <v>0.4615434624510664</v>
      </c>
      <c r="D26" s="4">
        <v>117064811</v>
      </c>
      <c r="E26" s="2">
        <f t="shared" si="1"/>
        <v>0.6894695050297718</v>
      </c>
      <c r="F26" s="23">
        <f t="shared" si="3"/>
        <v>-36.9406806627826</v>
      </c>
    </row>
    <row r="27" spans="1:6" ht="15">
      <c r="A27" s="8" t="s">
        <v>40</v>
      </c>
      <c r="B27" s="4">
        <v>69073170</v>
      </c>
      <c r="C27" s="2">
        <f t="shared" si="0"/>
        <v>0.43186334523947273</v>
      </c>
      <c r="D27" s="4">
        <v>106413661</v>
      </c>
      <c r="E27" s="2">
        <f t="shared" si="1"/>
        <v>0.6267380739894239</v>
      </c>
      <c r="F27" s="23">
        <f t="shared" si="3"/>
        <v>-35.08994113077267</v>
      </c>
    </row>
    <row r="28" spans="1:6" ht="15">
      <c r="A28" s="8" t="s">
        <v>43</v>
      </c>
      <c r="B28" s="4">
        <v>62551066</v>
      </c>
      <c r="C28" s="2">
        <f t="shared" si="0"/>
        <v>0.39108546214188583</v>
      </c>
      <c r="D28" s="4">
        <v>73057849</v>
      </c>
      <c r="E28" s="2">
        <f t="shared" si="1"/>
        <v>0.43028437459801483</v>
      </c>
      <c r="F28" s="23">
        <f t="shared" si="3"/>
        <v>-14.381456809657783</v>
      </c>
    </row>
    <row r="29" spans="1:6" ht="15">
      <c r="A29" s="8" t="s">
        <v>17</v>
      </c>
      <c r="B29" s="4">
        <v>58993682</v>
      </c>
      <c r="C29" s="2">
        <f t="shared" si="0"/>
        <v>0.368843776194341</v>
      </c>
      <c r="D29" s="4">
        <v>53654360</v>
      </c>
      <c r="E29" s="2">
        <f t="shared" si="1"/>
        <v>0.3160048243010377</v>
      </c>
      <c r="F29" s="23">
        <f t="shared" si="3"/>
        <v>9.951329211642818</v>
      </c>
    </row>
    <row r="30" spans="1:6" ht="15">
      <c r="A30" s="8" t="s">
        <v>30</v>
      </c>
      <c r="B30" s="4">
        <v>57556755</v>
      </c>
      <c r="C30" s="2">
        <f t="shared" si="0"/>
        <v>0.3598597365001309</v>
      </c>
      <c r="D30" s="4">
        <v>19973438</v>
      </c>
      <c r="E30" s="2">
        <f t="shared" si="1"/>
        <v>0.11763634429480978</v>
      </c>
      <c r="F30" s="23">
        <f t="shared" si="3"/>
        <v>188.16648891392657</v>
      </c>
    </row>
    <row r="31" spans="1:6" ht="15">
      <c r="A31" s="8" t="s">
        <v>35</v>
      </c>
      <c r="B31" s="4">
        <v>38596998</v>
      </c>
      <c r="C31" s="2">
        <f t="shared" si="0"/>
        <v>0.2413184261339278</v>
      </c>
      <c r="D31" s="4">
        <v>51737740</v>
      </c>
      <c r="E31" s="2">
        <f t="shared" si="1"/>
        <v>0.30471662393201165</v>
      </c>
      <c r="F31" s="23">
        <f t="shared" si="3"/>
        <v>-25.39875533797959</v>
      </c>
    </row>
    <row r="32" spans="1:6" ht="15">
      <c r="A32" s="8" t="s">
        <v>47</v>
      </c>
      <c r="B32" s="4">
        <v>38291746</v>
      </c>
      <c r="C32" s="2">
        <f t="shared" si="0"/>
        <v>0.23940991158535505</v>
      </c>
      <c r="D32" s="4">
        <v>59431728</v>
      </c>
      <c r="E32" s="2">
        <f t="shared" si="1"/>
        <v>0.35003143760445676</v>
      </c>
      <c r="F32" s="23">
        <f t="shared" si="3"/>
        <v>-35.570195771524595</v>
      </c>
    </row>
    <row r="33" spans="1:6" ht="15">
      <c r="A33" s="8" t="s">
        <v>55</v>
      </c>
      <c r="B33" s="4">
        <v>36938539</v>
      </c>
      <c r="C33" s="2">
        <f t="shared" si="0"/>
        <v>0.23094931101032032</v>
      </c>
      <c r="D33" s="4">
        <v>2704985</v>
      </c>
      <c r="E33" s="2">
        <f t="shared" si="1"/>
        <v>0.015931385812111867</v>
      </c>
      <c r="F33" s="23">
        <f t="shared" si="3"/>
        <v>1265.5727850616547</v>
      </c>
    </row>
    <row r="34" spans="1:6" ht="15">
      <c r="A34" s="9" t="s">
        <v>10</v>
      </c>
      <c r="B34" s="4">
        <f>B23-SUM(B24:B33)</f>
        <v>1123923932</v>
      </c>
      <c r="C34" s="2">
        <f aca="true" t="shared" si="4" ref="C34:C46">(B34/$B$8)*100</f>
        <v>7.027063461373231</v>
      </c>
      <c r="D34" s="4">
        <f>D23-SUM(D24:D33)</f>
        <v>1236225142</v>
      </c>
      <c r="E34" s="2">
        <f t="shared" si="1"/>
        <v>7.280920111510703</v>
      </c>
      <c r="F34" s="23">
        <f>IF(D34=0,0,(B34-D34)/D34*100)</f>
        <v>-9.084203692728327</v>
      </c>
    </row>
    <row r="35" spans="1:5" ht="15">
      <c r="A35" s="6"/>
      <c r="B35" s="1"/>
      <c r="C35" s="1"/>
      <c r="D35" s="1"/>
      <c r="E35" s="1"/>
    </row>
    <row r="36" spans="1:6" ht="15">
      <c r="A36" s="19" t="s">
        <v>65</v>
      </c>
      <c r="B36" s="4">
        <v>1160703506</v>
      </c>
      <c r="C36" s="2">
        <f t="shared" si="4"/>
        <v>7.257018882039791</v>
      </c>
      <c r="D36" s="4">
        <v>1251493794</v>
      </c>
      <c r="E36" s="2">
        <f t="shared" si="1"/>
        <v>7.370846963542367</v>
      </c>
      <c r="F36" s="23">
        <f>IF(D36=0,0,(B36-D36)/D36*100)</f>
        <v>-7.254553593095964</v>
      </c>
    </row>
    <row r="37" spans="1:6" ht="15">
      <c r="A37" s="8" t="s">
        <v>60</v>
      </c>
      <c r="B37" s="4">
        <v>287655867</v>
      </c>
      <c r="C37" s="2">
        <f t="shared" si="4"/>
        <v>1.7984989685630595</v>
      </c>
      <c r="D37" s="4">
        <v>269528301</v>
      </c>
      <c r="E37" s="2">
        <f t="shared" si="1"/>
        <v>1.5874244591056943</v>
      </c>
      <c r="F37" s="23">
        <f aca="true" t="shared" si="5" ref="F37:F46">IF(D37=0,0,(B37-D37)/D37*100)</f>
        <v>6.725663291291998</v>
      </c>
    </row>
    <row r="38" spans="1:6" ht="15">
      <c r="A38" s="8" t="s">
        <v>41</v>
      </c>
      <c r="B38" s="4">
        <v>88647228</v>
      </c>
      <c r="C38" s="2">
        <f t="shared" si="4"/>
        <v>0.5542454245300491</v>
      </c>
      <c r="D38" s="4">
        <v>136778553</v>
      </c>
      <c r="E38" s="2">
        <f t="shared" si="1"/>
        <v>0.8055763335713104</v>
      </c>
      <c r="F38" s="23">
        <f t="shared" si="5"/>
        <v>-35.18923394371631</v>
      </c>
    </row>
    <row r="39" spans="1:6" ht="15">
      <c r="A39" s="8" t="s">
        <v>54</v>
      </c>
      <c r="B39" s="4">
        <v>82240290</v>
      </c>
      <c r="C39" s="2">
        <f t="shared" si="4"/>
        <v>0.5141875890865347</v>
      </c>
      <c r="D39" s="4">
        <v>73124643</v>
      </c>
      <c r="E39" s="2">
        <f t="shared" si="1"/>
        <v>0.43067776716172007</v>
      </c>
      <c r="F39" s="23">
        <f t="shared" si="5"/>
        <v>12.465902910459336</v>
      </c>
    </row>
    <row r="40" spans="1:6" ht="15">
      <c r="A40" s="8" t="s">
        <v>61</v>
      </c>
      <c r="B40" s="4">
        <v>32804034</v>
      </c>
      <c r="C40" s="2">
        <f t="shared" si="4"/>
        <v>0.2050993151261105</v>
      </c>
      <c r="D40" s="4">
        <v>27418437</v>
      </c>
      <c r="E40" s="2">
        <f t="shared" si="1"/>
        <v>0.1614847025813759</v>
      </c>
      <c r="F40" s="23">
        <f t="shared" si="5"/>
        <v>19.642246565695924</v>
      </c>
    </row>
    <row r="41" spans="1:6" ht="15">
      <c r="A41" s="8" t="s">
        <v>48</v>
      </c>
      <c r="B41" s="4">
        <v>31467433</v>
      </c>
      <c r="C41" s="2">
        <f t="shared" si="4"/>
        <v>0.19674253956317592</v>
      </c>
      <c r="D41" s="4">
        <v>29265205</v>
      </c>
      <c r="E41" s="2">
        <f t="shared" si="1"/>
        <v>0.17236149986988664</v>
      </c>
      <c r="F41" s="23">
        <f t="shared" si="5"/>
        <v>7.525072863832665</v>
      </c>
    </row>
    <row r="42" spans="1:6" ht="15">
      <c r="A42" s="8" t="s">
        <v>26</v>
      </c>
      <c r="B42" s="4">
        <v>30135468</v>
      </c>
      <c r="C42" s="2">
        <f t="shared" si="4"/>
        <v>0.18841474947272702</v>
      </c>
      <c r="D42" s="4">
        <v>27631753</v>
      </c>
      <c r="E42" s="2">
        <f t="shared" si="1"/>
        <v>0.16274105686648152</v>
      </c>
      <c r="F42" s="23">
        <f t="shared" si="5"/>
        <v>9.061006733810917</v>
      </c>
    </row>
    <row r="43" spans="1:6" ht="15">
      <c r="A43" s="8" t="s">
        <v>35</v>
      </c>
      <c r="B43" s="4">
        <v>24841033</v>
      </c>
      <c r="C43" s="2">
        <f t="shared" si="4"/>
        <v>0.15531257086628766</v>
      </c>
      <c r="D43" s="4">
        <v>42436232</v>
      </c>
      <c r="E43" s="2">
        <f t="shared" si="1"/>
        <v>0.24993409738105296</v>
      </c>
      <c r="F43" s="23">
        <f t="shared" si="5"/>
        <v>-41.46267981568204</v>
      </c>
    </row>
    <row r="44" spans="1:6" ht="15">
      <c r="A44" s="8" t="s">
        <v>51</v>
      </c>
      <c r="B44" s="4">
        <v>18669926</v>
      </c>
      <c r="C44" s="2">
        <f t="shared" si="4"/>
        <v>0.11672921190287644</v>
      </c>
      <c r="D44" s="4">
        <v>17339858</v>
      </c>
      <c r="E44" s="2">
        <f t="shared" si="1"/>
        <v>0.1021255081729601</v>
      </c>
      <c r="F44" s="23">
        <f t="shared" si="5"/>
        <v>7.6705818467486875</v>
      </c>
    </row>
    <row r="45" spans="1:6" ht="15">
      <c r="A45" s="8" t="s">
        <v>47</v>
      </c>
      <c r="B45" s="4">
        <v>15702999</v>
      </c>
      <c r="C45" s="2">
        <f t="shared" si="4"/>
        <v>0.09817921601733487</v>
      </c>
      <c r="D45" s="4">
        <v>43741204</v>
      </c>
      <c r="E45" s="2">
        <f t="shared" si="1"/>
        <v>0.2576199116853849</v>
      </c>
      <c r="F45" s="23">
        <f t="shared" si="5"/>
        <v>-64.100213153712</v>
      </c>
    </row>
    <row r="46" spans="1:6" ht="15">
      <c r="A46" s="8" t="s">
        <v>37</v>
      </c>
      <c r="B46" s="4">
        <v>15052284</v>
      </c>
      <c r="C46" s="2">
        <f t="shared" si="4"/>
        <v>0.0941107773356079</v>
      </c>
      <c r="D46" s="4">
        <v>21302373</v>
      </c>
      <c r="E46" s="2">
        <f t="shared" si="1"/>
        <v>0.12546329202436055</v>
      </c>
      <c r="F46" s="23">
        <f t="shared" si="5"/>
        <v>-29.33987213537196</v>
      </c>
    </row>
    <row r="47" spans="1:6" ht="15">
      <c r="A47" s="9" t="s">
        <v>10</v>
      </c>
      <c r="B47" s="4">
        <f>B36-SUM(B37:B46)</f>
        <v>533486944</v>
      </c>
      <c r="C47" s="2">
        <f aca="true" t="shared" si="6" ref="C47:C59">(B47/$B$8)*100</f>
        <v>3.3354985195760274</v>
      </c>
      <c r="D47" s="4">
        <f>D36-SUM(D37:D46)</f>
        <v>562927235</v>
      </c>
      <c r="E47" s="2">
        <f aca="true" t="shared" si="7" ref="E47:E59">(D47/$D$8)*100</f>
        <v>3.31543833512214</v>
      </c>
      <c r="F47" s="23">
        <f>IF(D47=0,0,(B47-D47)/D47*100)</f>
        <v>-5.229857283419588</v>
      </c>
    </row>
    <row r="48" spans="1:5" ht="15">
      <c r="A48" s="6"/>
      <c r="B48" s="1"/>
      <c r="C48" s="1"/>
      <c r="D48" s="1"/>
      <c r="E48" s="1"/>
    </row>
    <row r="49" spans="1:6" ht="15">
      <c r="A49" s="19" t="s">
        <v>66</v>
      </c>
      <c r="B49" s="4">
        <v>751643042</v>
      </c>
      <c r="C49" s="2">
        <f t="shared" si="6"/>
        <v>4.699466935484407</v>
      </c>
      <c r="D49" s="4">
        <v>869039456</v>
      </c>
      <c r="E49" s="2">
        <f t="shared" si="7"/>
        <v>5.11832888518192</v>
      </c>
      <c r="F49" s="23">
        <f>IF(D49=0,0,(B49-D49)/D49*100)</f>
        <v>-13.508755349308329</v>
      </c>
    </row>
    <row r="50" spans="1:6" ht="15">
      <c r="A50" s="8" t="s">
        <v>52</v>
      </c>
      <c r="B50" s="4">
        <v>97584673</v>
      </c>
      <c r="C50" s="2">
        <f t="shared" si="6"/>
        <v>0.6101246450087647</v>
      </c>
      <c r="D50" s="4">
        <v>119342779</v>
      </c>
      <c r="E50" s="2">
        <f t="shared" si="7"/>
        <v>0.7028859147605632</v>
      </c>
      <c r="F50" s="23">
        <f aca="true" t="shared" si="8" ref="F50:F59">IF(D50=0,0,(B50-D50)/D50*100)</f>
        <v>-18.231606622802037</v>
      </c>
    </row>
    <row r="51" spans="1:6" ht="15">
      <c r="A51" s="8" t="s">
        <v>14</v>
      </c>
      <c r="B51" s="4">
        <v>91687422</v>
      </c>
      <c r="C51" s="2">
        <f t="shared" si="6"/>
        <v>0.5732535046719766</v>
      </c>
      <c r="D51" s="4">
        <v>11172585</v>
      </c>
      <c r="E51" s="2">
        <f t="shared" si="7"/>
        <v>0.06580249507986694</v>
      </c>
      <c r="F51" s="23">
        <f t="shared" si="8"/>
        <v>720.6464484271097</v>
      </c>
    </row>
    <row r="52" spans="1:6" ht="15">
      <c r="A52" s="8" t="s">
        <v>49</v>
      </c>
      <c r="B52" s="4">
        <v>80763172</v>
      </c>
      <c r="C52" s="2">
        <f t="shared" si="6"/>
        <v>0.5049522648529221</v>
      </c>
      <c r="D52" s="4">
        <v>86433080</v>
      </c>
      <c r="E52" s="2">
        <f t="shared" si="7"/>
        <v>0.5090596600014898</v>
      </c>
      <c r="F52" s="23">
        <f t="shared" si="8"/>
        <v>-6.559881934092826</v>
      </c>
    </row>
    <row r="53" spans="1:6" ht="15">
      <c r="A53" s="8" t="s">
        <v>36</v>
      </c>
      <c r="B53" s="4">
        <v>53386324</v>
      </c>
      <c r="C53" s="2">
        <f t="shared" si="6"/>
        <v>0.3337851219609343</v>
      </c>
      <c r="D53" s="4">
        <v>52529325</v>
      </c>
      <c r="E53" s="2">
        <f t="shared" si="7"/>
        <v>0.3093787740134652</v>
      </c>
      <c r="F53" s="23">
        <f t="shared" si="8"/>
        <v>1.6314677563437185</v>
      </c>
    </row>
    <row r="54" spans="1:6" ht="15">
      <c r="A54" s="8" t="s">
        <v>17</v>
      </c>
      <c r="B54" s="4">
        <v>51189223</v>
      </c>
      <c r="C54" s="2">
        <f t="shared" si="6"/>
        <v>0.3200482775727444</v>
      </c>
      <c r="D54" s="4">
        <v>106798741</v>
      </c>
      <c r="E54" s="2">
        <f t="shared" si="7"/>
        <v>0.6290060562697427</v>
      </c>
      <c r="F54" s="23">
        <f t="shared" si="8"/>
        <v>-52.06945089362055</v>
      </c>
    </row>
    <row r="55" spans="1:6" ht="15">
      <c r="A55" s="8" t="s">
        <v>15</v>
      </c>
      <c r="B55" s="4">
        <v>48400964</v>
      </c>
      <c r="C55" s="2">
        <f t="shared" si="6"/>
        <v>0.3026153602890282</v>
      </c>
      <c r="D55" s="4">
        <v>57779518</v>
      </c>
      <c r="E55" s="2">
        <f t="shared" si="7"/>
        <v>0.3403005167481011</v>
      </c>
      <c r="F55" s="23">
        <f t="shared" si="8"/>
        <v>-16.23162380828445</v>
      </c>
    </row>
    <row r="56" spans="1:6" ht="15">
      <c r="A56" s="8" t="s">
        <v>24</v>
      </c>
      <c r="B56" s="4">
        <v>40524808</v>
      </c>
      <c r="C56" s="2">
        <f t="shared" si="6"/>
        <v>0.25337159345759497</v>
      </c>
      <c r="D56" s="4">
        <v>70677087</v>
      </c>
      <c r="E56" s="2">
        <f t="shared" si="7"/>
        <v>0.41626254529071177</v>
      </c>
      <c r="F56" s="23">
        <f t="shared" si="8"/>
        <v>-42.662028501542515</v>
      </c>
    </row>
    <row r="57" spans="1:6" ht="15">
      <c r="A57" s="8" t="s">
        <v>57</v>
      </c>
      <c r="B57" s="4">
        <v>37937073</v>
      </c>
      <c r="C57" s="2">
        <f t="shared" si="6"/>
        <v>0.2371924041472844</v>
      </c>
      <c r="D57" s="4">
        <v>38173430</v>
      </c>
      <c r="E57" s="2">
        <f t="shared" si="7"/>
        <v>0.22482773142980295</v>
      </c>
      <c r="F57" s="23">
        <f t="shared" si="8"/>
        <v>-0.6191662630264034</v>
      </c>
    </row>
    <row r="58" spans="1:6" ht="15">
      <c r="A58" s="8" t="s">
        <v>25</v>
      </c>
      <c r="B58" s="4">
        <v>25392659</v>
      </c>
      <c r="C58" s="2">
        <f t="shared" si="6"/>
        <v>0.15876147946105854</v>
      </c>
      <c r="D58" s="4">
        <v>0</v>
      </c>
      <c r="E58" s="2">
        <f t="shared" si="7"/>
        <v>0</v>
      </c>
      <c r="F58" s="23">
        <f t="shared" si="8"/>
        <v>0</v>
      </c>
    </row>
    <row r="59" spans="1:6" ht="15">
      <c r="A59" s="8" t="s">
        <v>62</v>
      </c>
      <c r="B59" s="4">
        <v>22960411</v>
      </c>
      <c r="C59" s="2">
        <f t="shared" si="6"/>
        <v>0.1435544351378862</v>
      </c>
      <c r="D59" s="4">
        <v>50665157</v>
      </c>
      <c r="E59" s="2">
        <f t="shared" si="7"/>
        <v>0.29839949700209806</v>
      </c>
      <c r="F59" s="23">
        <f t="shared" si="8"/>
        <v>-54.682049046053486</v>
      </c>
    </row>
    <row r="60" spans="1:6" ht="15">
      <c r="A60" s="9" t="s">
        <v>10</v>
      </c>
      <c r="B60" s="4">
        <f>B49-SUM(B50:B59)</f>
        <v>201816313</v>
      </c>
      <c r="C60" s="2">
        <f aca="true" t="shared" si="9" ref="C60:C72">(B60/$B$8)*100</f>
        <v>1.261807848924213</v>
      </c>
      <c r="D60" s="4">
        <f>D49-SUM(D50:D59)</f>
        <v>275467754</v>
      </c>
      <c r="E60" s="2">
        <f aca="true" t="shared" si="10" ref="E60:E72">(D60/$D$8)*100</f>
        <v>1.6224056945860779</v>
      </c>
      <c r="F60" s="23">
        <f>IF(D60=0,0,(B60-D60)/D60*100)</f>
        <v>-26.736864816489554</v>
      </c>
    </row>
    <row r="61" spans="1:5" ht="15">
      <c r="A61" s="6"/>
      <c r="B61" s="1"/>
      <c r="C61" s="1"/>
      <c r="D61" s="1"/>
      <c r="E61" s="1"/>
    </row>
    <row r="62" spans="1:6" ht="15">
      <c r="A62" s="19" t="s">
        <v>72</v>
      </c>
      <c r="B62" s="4">
        <v>417824939</v>
      </c>
      <c r="C62" s="2">
        <f t="shared" si="9"/>
        <v>2.6123497138037624</v>
      </c>
      <c r="D62" s="4">
        <v>425819080</v>
      </c>
      <c r="E62" s="2">
        <f t="shared" si="10"/>
        <v>2.5079207646765243</v>
      </c>
      <c r="F62" s="23">
        <f>IF(D62=0,0,(B62-D62)/D62*100)</f>
        <v>-1.8773562236807237</v>
      </c>
    </row>
    <row r="63" spans="1:6" ht="15">
      <c r="A63" s="8" t="s">
        <v>40</v>
      </c>
      <c r="B63" s="4">
        <v>79596337</v>
      </c>
      <c r="C63" s="2">
        <f t="shared" si="9"/>
        <v>0.4976569102826527</v>
      </c>
      <c r="D63" s="4">
        <v>97182031</v>
      </c>
      <c r="E63" s="2">
        <f t="shared" si="10"/>
        <v>0.5723671036496009</v>
      </c>
      <c r="F63" s="23">
        <f aca="true" t="shared" si="11" ref="F63:F72">IF(D63=0,0,(B63-D63)/D63*100)</f>
        <v>-18.09562304784513</v>
      </c>
    </row>
    <row r="64" spans="1:6" ht="15">
      <c r="A64" s="8" t="s">
        <v>52</v>
      </c>
      <c r="B64" s="4">
        <v>54092782</v>
      </c>
      <c r="C64" s="2">
        <f t="shared" si="9"/>
        <v>0.3382020803132321</v>
      </c>
      <c r="D64" s="4">
        <v>26753214</v>
      </c>
      <c r="E64" s="2">
        <f t="shared" si="10"/>
        <v>0.1575667790941512</v>
      </c>
      <c r="F64" s="23">
        <f t="shared" si="11"/>
        <v>102.1917142366521</v>
      </c>
    </row>
    <row r="65" spans="1:6" ht="15">
      <c r="A65" s="8" t="s">
        <v>27</v>
      </c>
      <c r="B65" s="4">
        <v>47730871</v>
      </c>
      <c r="C65" s="2">
        <f t="shared" si="9"/>
        <v>0.29842576533339554</v>
      </c>
      <c r="D65" s="4">
        <v>39962227</v>
      </c>
      <c r="E65" s="2">
        <f t="shared" si="10"/>
        <v>0.23536310044166373</v>
      </c>
      <c r="F65" s="23">
        <f t="shared" si="11"/>
        <v>19.43996764744868</v>
      </c>
    </row>
    <row r="66" spans="1:6" ht="15">
      <c r="A66" s="8" t="s">
        <v>14</v>
      </c>
      <c r="B66" s="4">
        <v>22451297</v>
      </c>
      <c r="C66" s="2">
        <f t="shared" si="9"/>
        <v>0.1403713225755375</v>
      </c>
      <c r="D66" s="4">
        <v>167524</v>
      </c>
      <c r="E66" s="2">
        <f t="shared" si="10"/>
        <v>0.0009866559248159336</v>
      </c>
      <c r="F66" s="23">
        <f t="shared" si="11"/>
        <v>13301.839139466583</v>
      </c>
    </row>
    <row r="67" spans="1:6" ht="15">
      <c r="A67" s="8" t="s">
        <v>38</v>
      </c>
      <c r="B67" s="4">
        <v>13339464</v>
      </c>
      <c r="C67" s="2">
        <f t="shared" si="9"/>
        <v>0.08340178316329651</v>
      </c>
      <c r="D67" s="4">
        <v>16524299</v>
      </c>
      <c r="E67" s="2">
        <f t="shared" si="10"/>
        <v>0.09732215988025601</v>
      </c>
      <c r="F67" s="23">
        <f t="shared" si="11"/>
        <v>-19.273646646069526</v>
      </c>
    </row>
    <row r="68" spans="1:6" ht="15">
      <c r="A68" s="8" t="s">
        <v>35</v>
      </c>
      <c r="B68" s="4">
        <v>12532399</v>
      </c>
      <c r="C68" s="2">
        <f t="shared" si="9"/>
        <v>0.07835580379495863</v>
      </c>
      <c r="D68" s="4">
        <v>17124297</v>
      </c>
      <c r="E68" s="2">
        <f t="shared" si="10"/>
        <v>0.10085593164775028</v>
      </c>
      <c r="F68" s="23">
        <f t="shared" si="11"/>
        <v>-26.81510370907489</v>
      </c>
    </row>
    <row r="69" spans="1:6" ht="15">
      <c r="A69" s="8" t="s">
        <v>56</v>
      </c>
      <c r="B69" s="4">
        <v>11504958</v>
      </c>
      <c r="C69" s="2">
        <f t="shared" si="9"/>
        <v>0.0719319766085679</v>
      </c>
      <c r="D69" s="4">
        <v>5355656</v>
      </c>
      <c r="E69" s="2">
        <f t="shared" si="10"/>
        <v>0.031542881758291376</v>
      </c>
      <c r="F69" s="23">
        <f t="shared" si="11"/>
        <v>114.81883825249419</v>
      </c>
    </row>
    <row r="70" spans="1:6" ht="15">
      <c r="A70" s="8" t="s">
        <v>47</v>
      </c>
      <c r="B70" s="4">
        <v>11253776</v>
      </c>
      <c r="C70" s="2">
        <f t="shared" si="9"/>
        <v>0.070361521701345</v>
      </c>
      <c r="D70" s="4">
        <v>223405</v>
      </c>
      <c r="E70" s="2">
        <f t="shared" si="10"/>
        <v>0.001315774855444615</v>
      </c>
      <c r="F70" s="23">
        <f t="shared" si="11"/>
        <v>4937.387703945749</v>
      </c>
    </row>
    <row r="71" spans="1:6" ht="15">
      <c r="A71" s="8" t="s">
        <v>63</v>
      </c>
      <c r="B71" s="4">
        <v>9800584</v>
      </c>
      <c r="C71" s="2">
        <f t="shared" si="9"/>
        <v>0.061275789015336236</v>
      </c>
      <c r="D71" s="4">
        <v>5253000</v>
      </c>
      <c r="E71" s="2">
        <f t="shared" si="10"/>
        <v>0.03093827495199553</v>
      </c>
      <c r="F71" s="23">
        <f t="shared" si="11"/>
        <v>86.57117837426233</v>
      </c>
    </row>
    <row r="72" spans="1:6" ht="15">
      <c r="A72" s="8" t="s">
        <v>25</v>
      </c>
      <c r="B72" s="4">
        <v>8800000</v>
      </c>
      <c r="C72" s="2">
        <f t="shared" si="9"/>
        <v>0.05501987874752758</v>
      </c>
      <c r="D72" s="4">
        <v>0</v>
      </c>
      <c r="E72" s="2">
        <f t="shared" si="10"/>
        <v>0</v>
      </c>
      <c r="F72" s="23">
        <f t="shared" si="11"/>
        <v>0</v>
      </c>
    </row>
    <row r="73" spans="1:6" ht="15">
      <c r="A73" s="9" t="s">
        <v>10</v>
      </c>
      <c r="B73" s="4">
        <f>B62-SUM(B63:B72)</f>
        <v>146722471</v>
      </c>
      <c r="C73" s="2">
        <f aca="true" t="shared" si="12" ref="C73:C85">(B73/$B$8)*100</f>
        <v>0.9173468822679128</v>
      </c>
      <c r="D73" s="4">
        <f>D62-SUM(D63:D72)</f>
        <v>217273427</v>
      </c>
      <c r="E73" s="2">
        <f aca="true" t="shared" si="13" ref="E73:E85">(D73/$D$8)*100</f>
        <v>1.2796621024725547</v>
      </c>
      <c r="F73" s="23">
        <f>IF(D73=0,0,(B73-D73)/D73*100)</f>
        <v>-32.471046723997226</v>
      </c>
    </row>
    <row r="74" spans="1:5" ht="15">
      <c r="A74" s="6"/>
      <c r="B74" s="1"/>
      <c r="C74" s="1"/>
      <c r="D74" s="1"/>
      <c r="E74" s="1"/>
    </row>
    <row r="75" spans="1:6" ht="15">
      <c r="A75" s="19" t="s">
        <v>73</v>
      </c>
      <c r="B75" s="4">
        <v>416496878</v>
      </c>
      <c r="C75" s="2">
        <f t="shared" si="12"/>
        <v>2.6040463325322487</v>
      </c>
      <c r="D75" s="4">
        <v>428402499</v>
      </c>
      <c r="E75" s="2">
        <f t="shared" si="13"/>
        <v>2.5231361706042246</v>
      </c>
      <c r="F75" s="23">
        <f>IF(D75=0,0,(B75-D75)/D75*100)</f>
        <v>-2.779073658018041</v>
      </c>
    </row>
    <row r="76" spans="1:6" ht="15">
      <c r="A76" s="8" t="s">
        <v>19</v>
      </c>
      <c r="B76" s="4">
        <v>74465315</v>
      </c>
      <c r="C76" s="2">
        <f t="shared" si="12"/>
        <v>0.4655764320677781</v>
      </c>
      <c r="D76" s="4">
        <v>65483040</v>
      </c>
      <c r="E76" s="2">
        <f t="shared" si="13"/>
        <v>0.3856714822411044</v>
      </c>
      <c r="F76" s="23">
        <f aca="true" t="shared" si="14" ref="F76:F85">IF(D76=0,0,(B76-D76)/D76*100)</f>
        <v>13.716948693890815</v>
      </c>
    </row>
    <row r="77" spans="1:6" ht="15">
      <c r="A77" s="8" t="s">
        <v>15</v>
      </c>
      <c r="B77" s="4">
        <v>70305450</v>
      </c>
      <c r="C77" s="2">
        <f t="shared" si="12"/>
        <v>0.4395678788966322</v>
      </c>
      <c r="D77" s="4">
        <v>111731402</v>
      </c>
      <c r="E77" s="2">
        <f t="shared" si="13"/>
        <v>0.6580576500757555</v>
      </c>
      <c r="F77" s="23">
        <f t="shared" si="14"/>
        <v>-37.07637356953599</v>
      </c>
    </row>
    <row r="78" spans="1:6" ht="15">
      <c r="A78" s="8" t="s">
        <v>33</v>
      </c>
      <c r="B78" s="4">
        <v>58474553</v>
      </c>
      <c r="C78" s="2">
        <f t="shared" si="12"/>
        <v>0.3655980472586222</v>
      </c>
      <c r="D78" s="4">
        <v>0</v>
      </c>
      <c r="E78" s="2">
        <f t="shared" si="13"/>
        <v>0</v>
      </c>
      <c r="F78" s="23">
        <f t="shared" si="14"/>
        <v>0</v>
      </c>
    </row>
    <row r="79" spans="1:6" ht="15">
      <c r="A79" s="8" t="s">
        <v>40</v>
      </c>
      <c r="B79" s="4">
        <v>42521706</v>
      </c>
      <c r="C79" s="2">
        <f t="shared" si="12"/>
        <v>0.26585671684750184</v>
      </c>
      <c r="D79" s="4">
        <v>49014184</v>
      </c>
      <c r="E79" s="2">
        <f t="shared" si="13"/>
        <v>0.28867586162948794</v>
      </c>
      <c r="F79" s="23">
        <f t="shared" si="14"/>
        <v>-13.24612075557557</v>
      </c>
    </row>
    <row r="80" spans="1:6" ht="15">
      <c r="A80" s="8" t="s">
        <v>25</v>
      </c>
      <c r="B80" s="4">
        <v>30247587</v>
      </c>
      <c r="C80" s="2">
        <f t="shared" si="12"/>
        <v>0.18911574649378315</v>
      </c>
      <c r="D80" s="4">
        <v>30255795</v>
      </c>
      <c r="E80" s="2">
        <f t="shared" si="13"/>
        <v>0.178195717609216</v>
      </c>
      <c r="F80" s="23">
        <f t="shared" si="14"/>
        <v>-0.027128687248178407</v>
      </c>
    </row>
    <row r="81" spans="1:6" ht="15">
      <c r="A81" s="8" t="s">
        <v>24</v>
      </c>
      <c r="B81" s="4">
        <v>20361060</v>
      </c>
      <c r="C81" s="2">
        <f t="shared" si="12"/>
        <v>0.12730261958762887</v>
      </c>
      <c r="D81" s="4">
        <v>19648865</v>
      </c>
      <c r="E81" s="2">
        <f t="shared" si="13"/>
        <v>0.1157247264162653</v>
      </c>
      <c r="F81" s="23">
        <f t="shared" si="14"/>
        <v>3.6246113961289876</v>
      </c>
    </row>
    <row r="82" spans="1:6" ht="15">
      <c r="A82" s="8" t="s">
        <v>14</v>
      </c>
      <c r="B82" s="4">
        <v>17510853</v>
      </c>
      <c r="C82" s="2">
        <f t="shared" si="12"/>
        <v>0.10948238736656586</v>
      </c>
      <c r="D82" s="4">
        <v>19273680</v>
      </c>
      <c r="E82" s="2">
        <f t="shared" si="13"/>
        <v>0.11351502211627208</v>
      </c>
      <c r="F82" s="23">
        <f t="shared" si="14"/>
        <v>-9.146291730484267</v>
      </c>
    </row>
    <row r="83" spans="1:6" ht="15">
      <c r="A83" s="8" t="s">
        <v>58</v>
      </c>
      <c r="B83" s="4">
        <v>17324959</v>
      </c>
      <c r="C83" s="2">
        <f t="shared" si="12"/>
        <v>0.10832012994157804</v>
      </c>
      <c r="D83" s="4">
        <v>34450907</v>
      </c>
      <c r="E83" s="2">
        <f t="shared" si="13"/>
        <v>0.2029034138799976</v>
      </c>
      <c r="F83" s="23">
        <f t="shared" si="14"/>
        <v>-49.711167256060925</v>
      </c>
    </row>
    <row r="84" spans="1:6" ht="15">
      <c r="A84" s="8" t="s">
        <v>52</v>
      </c>
      <c r="B84" s="4">
        <v>15945959</v>
      </c>
      <c r="C84" s="2">
        <f t="shared" si="12"/>
        <v>0.09969826485148253</v>
      </c>
      <c r="D84" s="4">
        <v>81024</v>
      </c>
      <c r="E84" s="2">
        <f t="shared" si="13"/>
        <v>0.0004772021301561938</v>
      </c>
      <c r="F84" s="23">
        <f t="shared" si="14"/>
        <v>19580.537865323855</v>
      </c>
    </row>
    <row r="85" spans="1:6" ht="15">
      <c r="A85" s="8" t="s">
        <v>39</v>
      </c>
      <c r="B85" s="4">
        <v>10407653</v>
      </c>
      <c r="C85" s="2">
        <f t="shared" si="12"/>
        <v>0.06507134160299338</v>
      </c>
      <c r="D85" s="4">
        <v>6929257</v>
      </c>
      <c r="E85" s="2">
        <f t="shared" si="13"/>
        <v>0.04081082396326665</v>
      </c>
      <c r="F85" s="23">
        <f t="shared" si="14"/>
        <v>50.198686525842525</v>
      </c>
    </row>
    <row r="86" spans="1:6" ht="15">
      <c r="A86" s="9" t="s">
        <v>10</v>
      </c>
      <c r="B86" s="4">
        <f>B75-SUM(B76:B85)</f>
        <v>58931783</v>
      </c>
      <c r="C86" s="2">
        <f aca="true" t="shared" si="15" ref="C86:C111">(B86/$B$8)*100</f>
        <v>0.3684567676176827</v>
      </c>
      <c r="D86" s="4">
        <f>D75-SUM(D76:D85)</f>
        <v>91534345</v>
      </c>
      <c r="E86" s="2">
        <f aca="true" t="shared" si="16" ref="E86:E111">(D86/$D$8)*100</f>
        <v>0.5391042705427027</v>
      </c>
      <c r="F86" s="23">
        <f>IF(D86=0,0,(B86-D86)/D86*100)</f>
        <v>-35.61784595716504</v>
      </c>
    </row>
    <row r="87" spans="1:5" ht="15">
      <c r="A87" s="6"/>
      <c r="B87" s="1"/>
      <c r="C87" s="1"/>
      <c r="D87" s="1"/>
      <c r="E87" s="1"/>
    </row>
    <row r="88" spans="1:6" ht="15">
      <c r="A88" s="19" t="s">
        <v>67</v>
      </c>
      <c r="B88" s="4">
        <v>334122218</v>
      </c>
      <c r="C88" s="2">
        <f t="shared" si="15"/>
        <v>2.0890186274107934</v>
      </c>
      <c r="D88" s="4">
        <v>429978118</v>
      </c>
      <c r="E88" s="2">
        <f t="shared" si="16"/>
        <v>2.5324159981011953</v>
      </c>
      <c r="F88" s="23">
        <f>IF(D88=0,0,(B88-D88)/D88*100)</f>
        <v>-22.29320423231398</v>
      </c>
    </row>
    <row r="89" spans="1:6" ht="15">
      <c r="A89" s="8" t="s">
        <v>16</v>
      </c>
      <c r="B89" s="4">
        <v>101049041</v>
      </c>
      <c r="C89" s="2">
        <f t="shared" si="15"/>
        <v>0.6317847708379482</v>
      </c>
      <c r="D89" s="4">
        <v>165171787</v>
      </c>
      <c r="E89" s="2">
        <f t="shared" si="16"/>
        <v>0.9728022388194254</v>
      </c>
      <c r="F89" s="23">
        <f aca="true" t="shared" si="17" ref="F89:F99">IF(D89=0,0,(B89-D89)/D89*100)</f>
        <v>-38.82185157928939</v>
      </c>
    </row>
    <row r="90" spans="1:6" ht="15">
      <c r="A90" s="8" t="s">
        <v>21</v>
      </c>
      <c r="B90" s="4">
        <v>22412902</v>
      </c>
      <c r="C90" s="2">
        <f t="shared" si="15"/>
        <v>0.14013126709320664</v>
      </c>
      <c r="D90" s="4">
        <v>23129189</v>
      </c>
      <c r="E90" s="2">
        <f t="shared" si="16"/>
        <v>0.1362225792306626</v>
      </c>
      <c r="F90" s="23">
        <f t="shared" si="17"/>
        <v>-3.096896307086254</v>
      </c>
    </row>
    <row r="91" spans="1:6" ht="15">
      <c r="A91" s="8" t="s">
        <v>54</v>
      </c>
      <c r="B91" s="4">
        <v>13082182</v>
      </c>
      <c r="C91" s="2">
        <f t="shared" si="15"/>
        <v>0.08179318947648727</v>
      </c>
      <c r="D91" s="4">
        <v>15778346</v>
      </c>
      <c r="E91" s="2">
        <f t="shared" si="16"/>
        <v>0.09292876581681304</v>
      </c>
      <c r="F91" s="23">
        <f t="shared" si="17"/>
        <v>-17.08774798068188</v>
      </c>
    </row>
    <row r="92" spans="1:6" ht="15">
      <c r="A92" s="8" t="s">
        <v>61</v>
      </c>
      <c r="B92" s="4">
        <v>11207071</v>
      </c>
      <c r="C92" s="2">
        <f t="shared" si="15"/>
        <v>0.07006950994715144</v>
      </c>
      <c r="D92" s="4">
        <v>9914489</v>
      </c>
      <c r="E92" s="2">
        <f t="shared" si="16"/>
        <v>0.05839276350476589</v>
      </c>
      <c r="F92" s="23">
        <f t="shared" si="17"/>
        <v>13.037303284112777</v>
      </c>
    </row>
    <row r="93" spans="1:6" ht="15">
      <c r="A93" s="8" t="s">
        <v>26</v>
      </c>
      <c r="B93" s="4">
        <v>9558406</v>
      </c>
      <c r="C93" s="2">
        <f t="shared" si="15"/>
        <v>0.059761629447686385</v>
      </c>
      <c r="D93" s="4">
        <v>12074173</v>
      </c>
      <c r="E93" s="2">
        <f t="shared" si="16"/>
        <v>0.07111252314714653</v>
      </c>
      <c r="F93" s="23">
        <f t="shared" si="17"/>
        <v>-20.83593634114734</v>
      </c>
    </row>
    <row r="94" spans="1:6" ht="15">
      <c r="A94" s="8" t="s">
        <v>60</v>
      </c>
      <c r="B94" s="4">
        <v>9482097</v>
      </c>
      <c r="C94" s="2">
        <f t="shared" si="15"/>
        <v>0.059284525819578986</v>
      </c>
      <c r="D94" s="4">
        <v>826798</v>
      </c>
      <c r="E94" s="2">
        <f t="shared" si="16"/>
        <v>0.0048695419481743765</v>
      </c>
      <c r="F94" s="23">
        <f t="shared" si="17"/>
        <v>1046.8456624229862</v>
      </c>
    </row>
    <row r="95" spans="1:6" ht="15">
      <c r="A95" s="8" t="s">
        <v>47</v>
      </c>
      <c r="B95" s="4">
        <v>6026093</v>
      </c>
      <c r="C95" s="2">
        <f t="shared" si="15"/>
        <v>0.03767669388424145</v>
      </c>
      <c r="D95" s="4">
        <v>5727052</v>
      </c>
      <c r="E95" s="2">
        <f t="shared" si="16"/>
        <v>0.033730270215186736</v>
      </c>
      <c r="F95" s="23">
        <f t="shared" si="17"/>
        <v>5.221552030608418</v>
      </c>
    </row>
    <row r="96" spans="1:6" ht="15">
      <c r="A96" s="8" t="s">
        <v>50</v>
      </c>
      <c r="B96" s="4">
        <v>5834272</v>
      </c>
      <c r="C96" s="2">
        <f t="shared" si="15"/>
        <v>0.036477379320465374</v>
      </c>
      <c r="D96" s="4">
        <v>3109518</v>
      </c>
      <c r="E96" s="2">
        <f t="shared" si="16"/>
        <v>0.018313939244656244</v>
      </c>
      <c r="F96" s="23">
        <f t="shared" si="17"/>
        <v>87.62624947017513</v>
      </c>
    </row>
    <row r="97" spans="1:6" ht="15">
      <c r="A97" s="8" t="s">
        <v>28</v>
      </c>
      <c r="B97" s="4">
        <v>5503702</v>
      </c>
      <c r="C97" s="2">
        <f t="shared" si="15"/>
        <v>0.0344105700798324</v>
      </c>
      <c r="D97" s="4">
        <v>4422918</v>
      </c>
      <c r="E97" s="2">
        <f t="shared" si="16"/>
        <v>0.026049391428541818</v>
      </c>
      <c r="F97" s="23">
        <f t="shared" si="17"/>
        <v>24.435994517646495</v>
      </c>
    </row>
    <row r="98" spans="1:6" ht="15">
      <c r="A98" s="8" t="s">
        <v>51</v>
      </c>
      <c r="B98" s="4">
        <v>5324574</v>
      </c>
      <c r="C98" s="2">
        <f t="shared" si="15"/>
        <v>0.033290615438890676</v>
      </c>
      <c r="D98" s="4">
        <v>13372214</v>
      </c>
      <c r="E98" s="2">
        <f t="shared" si="16"/>
        <v>0.07875751636187397</v>
      </c>
      <c r="F98" s="23">
        <f t="shared" si="17"/>
        <v>-60.181806842157926</v>
      </c>
    </row>
    <row r="99" spans="1:6" ht="15">
      <c r="A99" s="9" t="s">
        <v>10</v>
      </c>
      <c r="B99" s="4">
        <f>B88-SUM(B89:B98)</f>
        <v>144641878</v>
      </c>
      <c r="C99" s="2">
        <f t="shared" si="15"/>
        <v>0.9043384760653044</v>
      </c>
      <c r="D99" s="4">
        <f>D88-SUM(D89:D98)</f>
        <v>176451634</v>
      </c>
      <c r="E99" s="2">
        <f t="shared" si="16"/>
        <v>1.0392364683839488</v>
      </c>
      <c r="F99" s="23">
        <f t="shared" si="17"/>
        <v>-18.027464681908246</v>
      </c>
    </row>
    <row r="100" spans="1:5" ht="15">
      <c r="A100" s="6"/>
      <c r="B100" s="1"/>
      <c r="C100" s="1"/>
      <c r="D100" s="1"/>
      <c r="E100" s="1"/>
    </row>
    <row r="101" spans="1:6" ht="15">
      <c r="A101" s="19" t="s">
        <v>68</v>
      </c>
      <c r="B101" s="4">
        <v>308647888</v>
      </c>
      <c r="C101" s="2">
        <f t="shared" si="15"/>
        <v>1.929746519709145</v>
      </c>
      <c r="D101" s="4">
        <v>310683870</v>
      </c>
      <c r="E101" s="2">
        <f t="shared" si="16"/>
        <v>1.829815913422813</v>
      </c>
      <c r="F101" s="23">
        <f>IF(D101=0,0,(B101-D101)/D101*100)</f>
        <v>-0.6553227240281254</v>
      </c>
    </row>
    <row r="102" spans="1:6" ht="15">
      <c r="A102" s="8" t="s">
        <v>60</v>
      </c>
      <c r="B102" s="4">
        <v>23287500</v>
      </c>
      <c r="C102" s="2">
        <f t="shared" si="15"/>
        <v>0.14559948026511918</v>
      </c>
      <c r="D102" s="4">
        <v>19383335</v>
      </c>
      <c r="E102" s="2">
        <f t="shared" si="16"/>
        <v>0.11416085050764103</v>
      </c>
      <c r="F102" s="23">
        <f aca="true" t="shared" si="18" ref="F102:F111">IF(D102=0,0,(B102-D102)/D102*100)</f>
        <v>20.14186413225588</v>
      </c>
    </row>
    <row r="103" spans="1:6" ht="15">
      <c r="A103" s="8" t="s">
        <v>35</v>
      </c>
      <c r="B103" s="4">
        <v>23236780</v>
      </c>
      <c r="C103" s="2">
        <f t="shared" si="15"/>
        <v>0.14528236569124706</v>
      </c>
      <c r="D103" s="4">
        <v>39570271</v>
      </c>
      <c r="E103" s="2">
        <f t="shared" si="16"/>
        <v>0.23305462100189894</v>
      </c>
      <c r="F103" s="23">
        <f t="shared" si="18"/>
        <v>-41.27717750530442</v>
      </c>
    </row>
    <row r="104" spans="1:6" ht="15">
      <c r="A104" s="8" t="s">
        <v>25</v>
      </c>
      <c r="B104" s="4">
        <v>18915932</v>
      </c>
      <c r="C104" s="2">
        <f t="shared" si="15"/>
        <v>0.11826730511778148</v>
      </c>
      <c r="D104" s="4">
        <v>0</v>
      </c>
      <c r="E104" s="2">
        <f t="shared" si="16"/>
        <v>0</v>
      </c>
      <c r="F104" s="23">
        <f t="shared" si="18"/>
        <v>0</v>
      </c>
    </row>
    <row r="105" spans="1:6" ht="15">
      <c r="A105" s="8" t="s">
        <v>41</v>
      </c>
      <c r="B105" s="4">
        <v>14485651</v>
      </c>
      <c r="C105" s="2">
        <f t="shared" si="15"/>
        <v>0.09056804109079565</v>
      </c>
      <c r="D105" s="4">
        <v>19196056</v>
      </c>
      <c r="E105" s="2">
        <f t="shared" si="16"/>
        <v>0.1130578447595476</v>
      </c>
      <c r="F105" s="23">
        <f t="shared" si="18"/>
        <v>-24.538399971327443</v>
      </c>
    </row>
    <row r="106" spans="1:6" ht="15">
      <c r="A106" s="8" t="s">
        <v>15</v>
      </c>
      <c r="B106" s="4">
        <v>11532640</v>
      </c>
      <c r="C106" s="2">
        <f t="shared" si="15"/>
        <v>0.07210505164078257</v>
      </c>
      <c r="D106" s="4">
        <v>0</v>
      </c>
      <c r="E106" s="2">
        <f t="shared" si="16"/>
        <v>0</v>
      </c>
      <c r="F106" s="23">
        <f t="shared" si="18"/>
        <v>0</v>
      </c>
    </row>
    <row r="107" spans="1:6" ht="15">
      <c r="A107" s="8" t="s">
        <v>37</v>
      </c>
      <c r="B107" s="4">
        <v>9559829</v>
      </c>
      <c r="C107" s="2">
        <f t="shared" si="15"/>
        <v>0.05977052641217022</v>
      </c>
      <c r="D107" s="4">
        <v>8476145</v>
      </c>
      <c r="E107" s="2">
        <f t="shared" si="16"/>
        <v>0.049921436235100355</v>
      </c>
      <c r="F107" s="23">
        <f t="shared" si="18"/>
        <v>12.78510454929688</v>
      </c>
    </row>
    <row r="108" spans="1:6" ht="15">
      <c r="A108" s="8" t="s">
        <v>19</v>
      </c>
      <c r="B108" s="4">
        <v>9291998</v>
      </c>
      <c r="C108" s="2">
        <f t="shared" si="15"/>
        <v>0.058095977645712366</v>
      </c>
      <c r="D108" s="4">
        <v>5575396</v>
      </c>
      <c r="E108" s="2">
        <f t="shared" si="16"/>
        <v>0.03283707108590445</v>
      </c>
      <c r="F108" s="23">
        <f t="shared" si="18"/>
        <v>66.66077171917475</v>
      </c>
    </row>
    <row r="109" spans="1:6" ht="15">
      <c r="A109" s="8" t="s">
        <v>50</v>
      </c>
      <c r="B109" s="4">
        <v>8465644</v>
      </c>
      <c r="C109" s="2">
        <f t="shared" si="15"/>
        <v>0.052929398454515275</v>
      </c>
      <c r="D109" s="4">
        <v>11067707</v>
      </c>
      <c r="E109" s="2">
        <f t="shared" si="16"/>
        <v>0.06518480149516954</v>
      </c>
      <c r="F109" s="23">
        <f t="shared" si="18"/>
        <v>-23.51040734995966</v>
      </c>
    </row>
    <row r="110" spans="1:6" ht="15">
      <c r="A110" s="8" t="s">
        <v>54</v>
      </c>
      <c r="B110" s="4">
        <v>8122200</v>
      </c>
      <c r="C110" s="2">
        <f t="shared" si="15"/>
        <v>0.05078209763217825</v>
      </c>
      <c r="D110" s="4">
        <v>15170930</v>
      </c>
      <c r="E110" s="2">
        <f t="shared" si="16"/>
        <v>0.08935130470540217</v>
      </c>
      <c r="F110" s="23">
        <f t="shared" si="18"/>
        <v>-46.462082416832715</v>
      </c>
    </row>
    <row r="111" spans="1:6" ht="15">
      <c r="A111" s="8" t="s">
        <v>48</v>
      </c>
      <c r="B111" s="4">
        <v>7854529</v>
      </c>
      <c r="C111" s="2">
        <f t="shared" si="15"/>
        <v>0.04910854922715217</v>
      </c>
      <c r="D111" s="4">
        <v>9066214</v>
      </c>
      <c r="E111" s="2">
        <f t="shared" si="16"/>
        <v>0.05339672977453479</v>
      </c>
      <c r="F111" s="23">
        <f t="shared" si="18"/>
        <v>-13.36484005341149</v>
      </c>
    </row>
    <row r="112" spans="1:6" ht="15">
      <c r="A112" s="9" t="s">
        <v>10</v>
      </c>
      <c r="B112" s="4">
        <f>B101-SUM(B102:B111)</f>
        <v>173895185</v>
      </c>
      <c r="C112" s="2">
        <f aca="true" t="shared" si="19" ref="C112:C124">(B112/$B$8)*100</f>
        <v>1.0872377265316906</v>
      </c>
      <c r="D112" s="4">
        <f>D101-SUM(D102:D111)</f>
        <v>183177816</v>
      </c>
      <c r="E112" s="2">
        <f aca="true" t="shared" si="20" ref="E112:E124">(D112/$D$8)*100</f>
        <v>1.078851253857614</v>
      </c>
      <c r="F112" s="23">
        <f>IF(D112=0,0,(B112-D112)/D112*100)</f>
        <v>-5.067551957274127</v>
      </c>
    </row>
    <row r="113" spans="1:5" ht="15">
      <c r="A113" s="6"/>
      <c r="B113" s="1"/>
      <c r="C113" s="1"/>
      <c r="D113" s="1"/>
      <c r="E113" s="1"/>
    </row>
    <row r="114" spans="1:6" ht="15">
      <c r="A114" s="19" t="s">
        <v>74</v>
      </c>
      <c r="B114" s="4">
        <v>279647051</v>
      </c>
      <c r="C114" s="2">
        <f t="shared" si="19"/>
        <v>1.7484257770595073</v>
      </c>
      <c r="D114" s="4">
        <v>329754289</v>
      </c>
      <c r="E114" s="2">
        <f t="shared" si="20"/>
        <v>1.9421338015765839</v>
      </c>
      <c r="F114" s="23">
        <f>IF(D114=0,0,(B114-D114)/D114*100)</f>
        <v>-15.195325632292231</v>
      </c>
    </row>
    <row r="115" spans="1:6" ht="15">
      <c r="A115" s="8" t="s">
        <v>17</v>
      </c>
      <c r="B115" s="4">
        <v>56446098</v>
      </c>
      <c r="C115" s="2">
        <f t="shared" si="19"/>
        <v>0.3529156213330749</v>
      </c>
      <c r="D115" s="4">
        <v>54692499</v>
      </c>
      <c r="E115" s="2">
        <f t="shared" si="20"/>
        <v>0.3221190884968096</v>
      </c>
      <c r="F115" s="23">
        <f aca="true" t="shared" si="21" ref="F115:F124">IF(D115=0,0,(B115-D115)/D115*100)</f>
        <v>3.206287940874671</v>
      </c>
    </row>
    <row r="116" spans="1:6" ht="15">
      <c r="A116" s="8" t="s">
        <v>40</v>
      </c>
      <c r="B116" s="4">
        <v>44861771</v>
      </c>
      <c r="C116" s="2">
        <f t="shared" si="19"/>
        <v>0.280487409184017</v>
      </c>
      <c r="D116" s="4">
        <v>54719902</v>
      </c>
      <c r="E116" s="2">
        <f t="shared" si="20"/>
        <v>0.3222804822810299</v>
      </c>
      <c r="F116" s="23">
        <f t="shared" si="21"/>
        <v>-18.01562254259885</v>
      </c>
    </row>
    <row r="117" spans="1:6" ht="15">
      <c r="A117" s="8" t="s">
        <v>20</v>
      </c>
      <c r="B117" s="4">
        <v>27741760</v>
      </c>
      <c r="C117" s="2">
        <f t="shared" si="19"/>
        <v>0.17344866720943306</v>
      </c>
      <c r="D117" s="4">
        <v>39457383</v>
      </c>
      <c r="E117" s="2">
        <f t="shared" si="20"/>
        <v>0.23238975140685214</v>
      </c>
      <c r="F117" s="23">
        <f t="shared" si="21"/>
        <v>-29.69183992765055</v>
      </c>
    </row>
    <row r="118" spans="1:6" ht="15">
      <c r="A118" s="8" t="s">
        <v>21</v>
      </c>
      <c r="B118" s="4">
        <v>14593376</v>
      </c>
      <c r="C118" s="2">
        <f t="shared" si="19"/>
        <v>0.09124156568603171</v>
      </c>
      <c r="D118" s="4">
        <v>14806513</v>
      </c>
      <c r="E118" s="2">
        <f t="shared" si="20"/>
        <v>0.08720502004079501</v>
      </c>
      <c r="F118" s="23">
        <f t="shared" si="21"/>
        <v>-1.4394813957884616</v>
      </c>
    </row>
    <row r="119" spans="1:6" ht="15">
      <c r="A119" s="8" t="s">
        <v>14</v>
      </c>
      <c r="B119" s="4">
        <v>13863497</v>
      </c>
      <c r="C119" s="2">
        <f t="shared" si="19"/>
        <v>0.08667817317689915</v>
      </c>
      <c r="D119" s="4">
        <v>15171042</v>
      </c>
      <c r="E119" s="2">
        <f t="shared" si="20"/>
        <v>0.08935196434499756</v>
      </c>
      <c r="F119" s="23">
        <f t="shared" si="21"/>
        <v>-8.618689474328791</v>
      </c>
    </row>
    <row r="120" spans="1:6" ht="15">
      <c r="A120" s="8" t="s">
        <v>52</v>
      </c>
      <c r="B120" s="4">
        <v>10131989</v>
      </c>
      <c r="C120" s="2">
        <f t="shared" si="19"/>
        <v>0.0633478188921913</v>
      </c>
      <c r="D120" s="4">
        <v>36282668</v>
      </c>
      <c r="E120" s="2">
        <f t="shared" si="20"/>
        <v>0.21369182535236433</v>
      </c>
      <c r="F120" s="23">
        <f t="shared" si="21"/>
        <v>-72.0748512760969</v>
      </c>
    </row>
    <row r="121" spans="1:6" ht="15">
      <c r="A121" s="8" t="s">
        <v>15</v>
      </c>
      <c r="B121" s="4">
        <v>9699173</v>
      </c>
      <c r="C121" s="2">
        <f t="shared" si="19"/>
        <v>0.06064174118310152</v>
      </c>
      <c r="D121" s="4">
        <v>30835234</v>
      </c>
      <c r="E121" s="2">
        <f t="shared" si="20"/>
        <v>0.18160840428348013</v>
      </c>
      <c r="F121" s="23">
        <f t="shared" si="21"/>
        <v>-68.54516168095238</v>
      </c>
    </row>
    <row r="122" spans="1:6" ht="15">
      <c r="A122" s="8" t="s">
        <v>55</v>
      </c>
      <c r="B122" s="4">
        <v>8977164</v>
      </c>
      <c r="C122" s="2">
        <f t="shared" si="19"/>
        <v>0.056127553951894296</v>
      </c>
      <c r="D122" s="4">
        <v>0</v>
      </c>
      <c r="E122" s="2">
        <f t="shared" si="20"/>
        <v>0</v>
      </c>
      <c r="F122" s="23">
        <f t="shared" si="21"/>
        <v>0</v>
      </c>
    </row>
    <row r="123" spans="1:6" ht="15">
      <c r="A123" s="8" t="s">
        <v>24</v>
      </c>
      <c r="B123" s="4">
        <v>8708348</v>
      </c>
      <c r="C123" s="2">
        <f t="shared" si="19"/>
        <v>0.054446846710372095</v>
      </c>
      <c r="D123" s="4">
        <v>5694812</v>
      </c>
      <c r="E123" s="2">
        <f t="shared" si="20"/>
        <v>0.03354038824594015</v>
      </c>
      <c r="F123" s="23">
        <f t="shared" si="21"/>
        <v>52.917216582391134</v>
      </c>
    </row>
    <row r="124" spans="1:6" ht="15">
      <c r="A124" s="8" t="s">
        <v>35</v>
      </c>
      <c r="B124" s="4">
        <v>7701952</v>
      </c>
      <c r="C124" s="2">
        <f t="shared" si="19"/>
        <v>0.04815459831355427</v>
      </c>
      <c r="D124" s="4">
        <v>9097153</v>
      </c>
      <c r="E124" s="2">
        <f t="shared" si="20"/>
        <v>0.05357894932312412</v>
      </c>
      <c r="F124" s="23">
        <f t="shared" si="21"/>
        <v>-15.336677309923225</v>
      </c>
    </row>
    <row r="125" spans="1:6" ht="15">
      <c r="A125" s="9" t="s">
        <v>10</v>
      </c>
      <c r="B125" s="4">
        <f>B114-SUM(B115:B124)</f>
        <v>76921923</v>
      </c>
      <c r="C125" s="2">
        <f aca="true" t="shared" si="22" ref="C125:C137">(B125/$B$8)*100</f>
        <v>0.48093578141893795</v>
      </c>
      <c r="D125" s="4">
        <f>D114-SUM(D115:D124)</f>
        <v>68997083</v>
      </c>
      <c r="E125" s="2">
        <f aca="true" t="shared" si="23" ref="E125:E137">(D125/$D$8)*100</f>
        <v>0.4063679278011911</v>
      </c>
      <c r="F125" s="23">
        <f>IF(D125=0,0,(B125-D125)/D125*100)</f>
        <v>11.485760927023538</v>
      </c>
    </row>
    <row r="126" spans="1:5" ht="15">
      <c r="A126" s="6"/>
      <c r="B126" s="1"/>
      <c r="C126" s="1"/>
      <c r="D126" s="1"/>
      <c r="E126" s="1"/>
    </row>
    <row r="127" spans="1:6" ht="15">
      <c r="A127" s="19" t="s">
        <v>69</v>
      </c>
      <c r="B127" s="4">
        <v>278529368</v>
      </c>
      <c r="C127" s="2">
        <f t="shared" si="22"/>
        <v>1.7414377335210784</v>
      </c>
      <c r="D127" s="4">
        <v>303644988</v>
      </c>
      <c r="E127" s="2">
        <f t="shared" si="23"/>
        <v>1.7883594377573548</v>
      </c>
      <c r="F127" s="23">
        <f>IF(D127=0,0,(B127-D127)/D127*100)</f>
        <v>-8.27137644043708</v>
      </c>
    </row>
    <row r="128" spans="1:6" ht="15">
      <c r="A128" s="8" t="s">
        <v>52</v>
      </c>
      <c r="B128" s="4">
        <v>57905175</v>
      </c>
      <c r="C128" s="2">
        <f t="shared" si="22"/>
        <v>0.3620381485629961</v>
      </c>
      <c r="D128" s="4">
        <v>43161874</v>
      </c>
      <c r="E128" s="2">
        <f t="shared" si="23"/>
        <v>0.2542078669817985</v>
      </c>
      <c r="F128" s="23">
        <f aca="true" t="shared" si="24" ref="F128:F137">IF(D128=0,0,(B128-D128)/D128*100)</f>
        <v>34.15815772966669</v>
      </c>
    </row>
    <row r="129" spans="1:6" ht="15">
      <c r="A129" s="8" t="s">
        <v>14</v>
      </c>
      <c r="B129" s="4">
        <v>43719098</v>
      </c>
      <c r="C129" s="2">
        <f t="shared" si="22"/>
        <v>0.2733431216944632</v>
      </c>
      <c r="D129" s="4">
        <v>44484428</v>
      </c>
      <c r="E129" s="2">
        <f t="shared" si="23"/>
        <v>0.26199723292332927</v>
      </c>
      <c r="F129" s="23">
        <f t="shared" si="24"/>
        <v>-1.7204447363018807</v>
      </c>
    </row>
    <row r="130" spans="1:6" ht="15">
      <c r="A130" s="8" t="s">
        <v>15</v>
      </c>
      <c r="B130" s="4">
        <v>26334484</v>
      </c>
      <c r="C130" s="2">
        <f t="shared" si="22"/>
        <v>0.16465001324530742</v>
      </c>
      <c r="D130" s="4">
        <v>53810150</v>
      </c>
      <c r="E130" s="2">
        <f t="shared" si="23"/>
        <v>0.3169223711989572</v>
      </c>
      <c r="F130" s="23">
        <f t="shared" si="24"/>
        <v>-51.06037801418506</v>
      </c>
    </row>
    <row r="131" spans="1:6" ht="15">
      <c r="A131" s="8" t="s">
        <v>30</v>
      </c>
      <c r="B131" s="4">
        <v>22868054</v>
      </c>
      <c r="C131" s="2">
        <f t="shared" si="22"/>
        <v>0.14297699525817198</v>
      </c>
      <c r="D131" s="4">
        <v>34496101</v>
      </c>
      <c r="E131" s="2">
        <f t="shared" si="23"/>
        <v>0.20316959023601905</v>
      </c>
      <c r="F131" s="23">
        <f t="shared" si="24"/>
        <v>-33.70829358367196</v>
      </c>
    </row>
    <row r="132" spans="1:6" ht="15">
      <c r="A132" s="8" t="s">
        <v>27</v>
      </c>
      <c r="B132" s="4">
        <v>22193427</v>
      </c>
      <c r="C132" s="2">
        <f t="shared" si="22"/>
        <v>0.13875905256046647</v>
      </c>
      <c r="D132" s="4">
        <v>20423714</v>
      </c>
      <c r="E132" s="2">
        <f t="shared" si="23"/>
        <v>0.12028830749532086</v>
      </c>
      <c r="F132" s="23">
        <f t="shared" si="24"/>
        <v>8.664991098093127</v>
      </c>
    </row>
    <row r="133" spans="1:6" ht="15">
      <c r="A133" s="8" t="s">
        <v>29</v>
      </c>
      <c r="B133" s="4">
        <v>16762167</v>
      </c>
      <c r="C133" s="2">
        <f t="shared" si="22"/>
        <v>0.1048014086233873</v>
      </c>
      <c r="D133" s="4">
        <v>12945146</v>
      </c>
      <c r="E133" s="2">
        <f t="shared" si="23"/>
        <v>0.07624223990895206</v>
      </c>
      <c r="F133" s="23">
        <f t="shared" si="24"/>
        <v>29.48611780817304</v>
      </c>
    </row>
    <row r="134" spans="1:6" ht="15">
      <c r="A134" s="8" t="s">
        <v>19</v>
      </c>
      <c r="B134" s="4">
        <v>14771814</v>
      </c>
      <c r="C134" s="2">
        <f t="shared" si="22"/>
        <v>0.09235720626829892</v>
      </c>
      <c r="D134" s="4">
        <v>31248627</v>
      </c>
      <c r="E134" s="2">
        <f t="shared" si="23"/>
        <v>0.1840431399197318</v>
      </c>
      <c r="F134" s="23">
        <f t="shared" si="24"/>
        <v>-52.728118262603985</v>
      </c>
    </row>
    <row r="135" spans="1:6" ht="15">
      <c r="A135" s="8" t="s">
        <v>33</v>
      </c>
      <c r="B135" s="4">
        <v>13891092</v>
      </c>
      <c r="C135" s="2">
        <f t="shared" si="22"/>
        <v>0.08685070426258529</v>
      </c>
      <c r="D135" s="4">
        <v>800101</v>
      </c>
      <c r="E135" s="2">
        <f t="shared" si="23"/>
        <v>0.004712306249260723</v>
      </c>
      <c r="F135" s="23">
        <f t="shared" si="24"/>
        <v>1636.167308877254</v>
      </c>
    </row>
    <row r="136" spans="1:6" ht="15">
      <c r="A136" s="8" t="s">
        <v>31</v>
      </c>
      <c r="B136" s="4">
        <v>12240732</v>
      </c>
      <c r="C136" s="2">
        <f t="shared" si="22"/>
        <v>0.07653222618420237</v>
      </c>
      <c r="D136" s="4">
        <v>0</v>
      </c>
      <c r="E136" s="2">
        <f t="shared" si="23"/>
        <v>0</v>
      </c>
      <c r="F136" s="23">
        <f t="shared" si="24"/>
        <v>0</v>
      </c>
    </row>
    <row r="137" spans="1:6" ht="15">
      <c r="A137" s="8" t="s">
        <v>40</v>
      </c>
      <c r="B137" s="4">
        <v>7140837</v>
      </c>
      <c r="C137" s="2">
        <f t="shared" si="22"/>
        <v>0.0446463620336203</v>
      </c>
      <c r="D137" s="4">
        <v>8501870</v>
      </c>
      <c r="E137" s="2">
        <f t="shared" si="23"/>
        <v>0.05007294720466823</v>
      </c>
      <c r="F137" s="23">
        <f t="shared" si="24"/>
        <v>-16.008631042347155</v>
      </c>
    </row>
    <row r="138" spans="1:6" ht="15">
      <c r="A138" s="9" t="s">
        <v>10</v>
      </c>
      <c r="B138" s="4">
        <f>B127-SUM(B128:B137)</f>
        <v>40702488</v>
      </c>
      <c r="C138" s="2">
        <f aca="true" t="shared" si="25" ref="C138:C150">(B138/$B$8)*100</f>
        <v>0.2544824948275792</v>
      </c>
      <c r="D138" s="4">
        <f>D127-SUM(D128:D137)</f>
        <v>53772977</v>
      </c>
      <c r="E138" s="2">
        <f aca="true" t="shared" si="26" ref="E138:E166">(D138/$D$8)*100</f>
        <v>0.3167034356393169</v>
      </c>
      <c r="F138" s="23">
        <f>IF(D138=0,0,(B138-D138)/D138*100)</f>
        <v>-24.30679818973013</v>
      </c>
    </row>
    <row r="139" spans="1:6" ht="15">
      <c r="A139" s="25"/>
      <c r="B139" s="22"/>
      <c r="C139" s="26"/>
      <c r="D139" s="22"/>
      <c r="E139" s="26"/>
      <c r="F139" s="27"/>
    </row>
    <row r="140" spans="1:6" ht="15">
      <c r="A140" s="19" t="s">
        <v>75</v>
      </c>
      <c r="B140" s="4">
        <v>266400196</v>
      </c>
      <c r="C140" s="2">
        <f t="shared" si="25"/>
        <v>1.6656030093451801</v>
      </c>
      <c r="D140" s="4">
        <v>304529449</v>
      </c>
      <c r="E140" s="2">
        <f t="shared" si="26"/>
        <v>1.7935685939732917</v>
      </c>
      <c r="F140" s="23">
        <f>IF(D140=0,0,(B140-D140)/D140*100)</f>
        <v>-12.520711256401349</v>
      </c>
    </row>
    <row r="141" spans="1:6" ht="15">
      <c r="A141" s="8" t="s">
        <v>57</v>
      </c>
      <c r="B141" s="4">
        <v>52790649</v>
      </c>
      <c r="C141" s="2">
        <f t="shared" si="25"/>
        <v>0.33006080761173734</v>
      </c>
      <c r="D141" s="4">
        <v>56982136</v>
      </c>
      <c r="E141" s="2">
        <f t="shared" si="26"/>
        <v>0.33560422442794646</v>
      </c>
      <c r="F141" s="23">
        <f aca="true" t="shared" si="27" ref="F141:F151">IF(D141=0,0,(B141-D141)/D141*100)</f>
        <v>-7.355791295714152</v>
      </c>
    </row>
    <row r="142" spans="1:6" ht="15">
      <c r="A142" s="8" t="s">
        <v>40</v>
      </c>
      <c r="B142" s="4">
        <v>28713286</v>
      </c>
      <c r="C142" s="2">
        <f t="shared" si="25"/>
        <v>0.17952289933671378</v>
      </c>
      <c r="D142" s="4">
        <v>42110106</v>
      </c>
      <c r="E142" s="2">
        <f t="shared" si="26"/>
        <v>0.24801333289276162</v>
      </c>
      <c r="F142" s="23">
        <f t="shared" si="27"/>
        <v>-31.813788357597577</v>
      </c>
    </row>
    <row r="143" spans="1:6" ht="15">
      <c r="A143" s="8" t="s">
        <v>53</v>
      </c>
      <c r="B143" s="4">
        <v>23178919</v>
      </c>
      <c r="C143" s="2">
        <f t="shared" si="25"/>
        <v>0.14492060373622312</v>
      </c>
      <c r="D143" s="4">
        <v>16982381</v>
      </c>
      <c r="E143" s="2">
        <f t="shared" si="26"/>
        <v>0.10002009760471062</v>
      </c>
      <c r="F143" s="23">
        <f t="shared" si="27"/>
        <v>36.48804016350829</v>
      </c>
    </row>
    <row r="144" spans="1:6" ht="15">
      <c r="A144" s="8" t="s">
        <v>26</v>
      </c>
      <c r="B144" s="4">
        <v>20813139</v>
      </c>
      <c r="C144" s="2">
        <f t="shared" si="25"/>
        <v>0.13012913456084518</v>
      </c>
      <c r="D144" s="4">
        <v>11195716</v>
      </c>
      <c r="E144" s="2">
        <f t="shared" si="26"/>
        <v>0.06593872832523427</v>
      </c>
      <c r="F144" s="23">
        <f t="shared" si="27"/>
        <v>85.90270599933045</v>
      </c>
    </row>
    <row r="145" spans="1:6" ht="15">
      <c r="A145" s="8" t="s">
        <v>55</v>
      </c>
      <c r="B145" s="4">
        <v>20795809</v>
      </c>
      <c r="C145" s="2">
        <f t="shared" si="25"/>
        <v>0.13002078291326624</v>
      </c>
      <c r="D145" s="4">
        <v>0</v>
      </c>
      <c r="E145" s="2">
        <f t="shared" si="26"/>
        <v>0</v>
      </c>
      <c r="F145" s="23">
        <f t="shared" si="27"/>
        <v>0</v>
      </c>
    </row>
    <row r="146" spans="1:6" ht="15">
      <c r="A146" s="8" t="s">
        <v>32</v>
      </c>
      <c r="B146" s="4">
        <v>20154690</v>
      </c>
      <c r="C146" s="2">
        <f t="shared" si="25"/>
        <v>0.12601234090840985</v>
      </c>
      <c r="D146" s="4">
        <v>47524533</v>
      </c>
      <c r="E146" s="2">
        <f t="shared" si="26"/>
        <v>0.2799023546390986</v>
      </c>
      <c r="F146" s="23">
        <f t="shared" si="27"/>
        <v>-57.59097727483192</v>
      </c>
    </row>
    <row r="147" spans="1:6" ht="15">
      <c r="A147" s="8" t="s">
        <v>17</v>
      </c>
      <c r="B147" s="4">
        <v>10806455</v>
      </c>
      <c r="C147" s="2">
        <f t="shared" si="25"/>
        <v>0.06756475497620605</v>
      </c>
      <c r="D147" s="4">
        <v>15322015</v>
      </c>
      <c r="E147" s="2">
        <f t="shared" si="26"/>
        <v>0.09024114085067578</v>
      </c>
      <c r="F147" s="23">
        <f t="shared" si="27"/>
        <v>-29.47105847370597</v>
      </c>
    </row>
    <row r="148" spans="1:6" ht="15">
      <c r="A148" s="8" t="s">
        <v>59</v>
      </c>
      <c r="B148" s="4">
        <v>10199665</v>
      </c>
      <c r="C148" s="2">
        <f t="shared" si="25"/>
        <v>0.06377094676879556</v>
      </c>
      <c r="D148" s="4">
        <v>20039159</v>
      </c>
      <c r="E148" s="2">
        <f t="shared" si="26"/>
        <v>0.11802341727560552</v>
      </c>
      <c r="F148" s="23">
        <f t="shared" si="27"/>
        <v>-49.101332046918735</v>
      </c>
    </row>
    <row r="149" spans="1:6" ht="15">
      <c r="A149" s="8" t="s">
        <v>50</v>
      </c>
      <c r="B149" s="4">
        <v>9480019</v>
      </c>
      <c r="C149" s="2">
        <f t="shared" si="25"/>
        <v>0.05927153362548384</v>
      </c>
      <c r="D149" s="4">
        <v>1122203</v>
      </c>
      <c r="E149" s="2">
        <f t="shared" si="26"/>
        <v>0.006609370829231723</v>
      </c>
      <c r="F149" s="23">
        <f t="shared" si="27"/>
        <v>744.7686381162766</v>
      </c>
    </row>
    <row r="150" spans="1:6" ht="15">
      <c r="A150" s="8" t="s">
        <v>42</v>
      </c>
      <c r="B150" s="4">
        <v>7210365</v>
      </c>
      <c r="C150" s="2">
        <f t="shared" si="25"/>
        <v>0.04508106909379736</v>
      </c>
      <c r="D150" s="4">
        <v>4046800</v>
      </c>
      <c r="E150" s="2">
        <f t="shared" si="26"/>
        <v>0.023834192095133357</v>
      </c>
      <c r="F150" s="23">
        <f t="shared" si="27"/>
        <v>78.17448354255214</v>
      </c>
    </row>
    <row r="151" spans="1:6" ht="15">
      <c r="A151" s="9" t="s">
        <v>10</v>
      </c>
      <c r="B151" s="4">
        <f>B140-SUM(B141:B150)</f>
        <v>62257200</v>
      </c>
      <c r="C151" s="2">
        <f aca="true" t="shared" si="28" ref="C151:C163">(B151/$B$8)*100</f>
        <v>0.38924813581370166</v>
      </c>
      <c r="D151" s="4">
        <f>D140-SUM(D141:D150)</f>
        <v>89204400</v>
      </c>
      <c r="E151" s="2">
        <f t="shared" si="26"/>
        <v>0.5253817350328936</v>
      </c>
      <c r="F151" s="23">
        <f t="shared" si="27"/>
        <v>-30.20837537161844</v>
      </c>
    </row>
    <row r="152" spans="1:6" ht="15">
      <c r="A152" s="9"/>
      <c r="B152" s="4"/>
      <c r="C152" s="4"/>
      <c r="D152" s="4"/>
      <c r="E152" s="2"/>
      <c r="F152" s="23"/>
    </row>
    <row r="153" spans="1:6" ht="15">
      <c r="A153" s="19" t="s">
        <v>76</v>
      </c>
      <c r="B153" s="4">
        <v>261902081</v>
      </c>
      <c r="C153" s="2">
        <f t="shared" si="28"/>
        <v>1.637479629584676</v>
      </c>
      <c r="D153" s="4">
        <v>215011826</v>
      </c>
      <c r="E153" s="2">
        <f t="shared" si="26"/>
        <v>1.26634208846728</v>
      </c>
      <c r="F153" s="23">
        <f>IF(D153=0,0,(B153-D153)/D153*100)</f>
        <v>21.80822137662326</v>
      </c>
    </row>
    <row r="154" spans="1:6" ht="15">
      <c r="A154" s="8" t="s">
        <v>19</v>
      </c>
      <c r="B154" s="4">
        <v>87137613</v>
      </c>
      <c r="C154" s="2">
        <f t="shared" si="28"/>
        <v>0.5448069206373845</v>
      </c>
      <c r="D154" s="4">
        <v>94743930</v>
      </c>
      <c r="E154" s="2">
        <f t="shared" si="26"/>
        <v>0.5580075683176505</v>
      </c>
      <c r="F154" s="23">
        <f aca="true" t="shared" si="29" ref="F154:F164">IF(D154=0,0,(B154-D154)/D154*100)</f>
        <v>-8.028289516805984</v>
      </c>
    </row>
    <row r="155" spans="1:6" ht="15">
      <c r="A155" s="8" t="s">
        <v>60</v>
      </c>
      <c r="B155" s="4">
        <v>55380076</v>
      </c>
      <c r="C155" s="2">
        <f t="shared" si="28"/>
        <v>0.34625057574418894</v>
      </c>
      <c r="D155" s="4">
        <v>0</v>
      </c>
      <c r="E155" s="2">
        <f t="shared" si="26"/>
        <v>0</v>
      </c>
      <c r="F155" s="23">
        <f t="shared" si="29"/>
        <v>0</v>
      </c>
    </row>
    <row r="156" spans="1:6" ht="15">
      <c r="A156" s="8" t="s">
        <v>33</v>
      </c>
      <c r="B156" s="4">
        <v>27567968</v>
      </c>
      <c r="C156" s="2">
        <f t="shared" si="28"/>
        <v>0.17236207462224098</v>
      </c>
      <c r="D156" s="4">
        <v>4371392</v>
      </c>
      <c r="E156" s="2">
        <f t="shared" si="26"/>
        <v>0.025745921876823463</v>
      </c>
      <c r="F156" s="23">
        <f t="shared" si="29"/>
        <v>530.645066834546</v>
      </c>
    </row>
    <row r="157" spans="1:6" ht="15">
      <c r="A157" s="8" t="s">
        <v>14</v>
      </c>
      <c r="B157" s="4">
        <v>22126682</v>
      </c>
      <c r="C157" s="2">
        <f t="shared" si="28"/>
        <v>0.1383417455369433</v>
      </c>
      <c r="D157" s="4">
        <v>0</v>
      </c>
      <c r="E157" s="2">
        <f t="shared" si="26"/>
        <v>0</v>
      </c>
      <c r="F157" s="23">
        <f t="shared" si="29"/>
        <v>0</v>
      </c>
    </row>
    <row r="158" spans="1:6" ht="15">
      <c r="A158" s="8" t="s">
        <v>23</v>
      </c>
      <c r="B158" s="4">
        <v>21365522</v>
      </c>
      <c r="C158" s="2">
        <f t="shared" si="28"/>
        <v>0.13358277611564012</v>
      </c>
      <c r="D158" s="4">
        <v>28075976</v>
      </c>
      <c r="E158" s="2">
        <f t="shared" si="26"/>
        <v>0.1653573700806449</v>
      </c>
      <c r="F158" s="23">
        <f t="shared" si="29"/>
        <v>-23.901053341832178</v>
      </c>
    </row>
    <row r="159" spans="1:6" ht="15">
      <c r="A159" s="8" t="s">
        <v>21</v>
      </c>
      <c r="B159" s="4">
        <v>11275148</v>
      </c>
      <c r="C159" s="2">
        <f t="shared" si="28"/>
        <v>0.07049514497959411</v>
      </c>
      <c r="D159" s="4">
        <v>0</v>
      </c>
      <c r="E159" s="2">
        <f t="shared" si="26"/>
        <v>0</v>
      </c>
      <c r="F159" s="23">
        <f t="shared" si="29"/>
        <v>0</v>
      </c>
    </row>
    <row r="160" spans="1:6" ht="15">
      <c r="A160" s="8" t="s">
        <v>45</v>
      </c>
      <c r="B160" s="4">
        <v>9499400</v>
      </c>
      <c r="C160" s="2">
        <f t="shared" si="28"/>
        <v>0.05939270865616632</v>
      </c>
      <c r="D160" s="4">
        <v>12854695</v>
      </c>
      <c r="E160" s="2">
        <f t="shared" si="26"/>
        <v>0.07570951614963682</v>
      </c>
      <c r="F160" s="23">
        <f t="shared" si="29"/>
        <v>-26.10170836414244</v>
      </c>
    </row>
    <row r="161" spans="1:6" ht="15">
      <c r="A161" s="8" t="s">
        <v>46</v>
      </c>
      <c r="B161" s="4">
        <v>4673705</v>
      </c>
      <c r="C161" s="2">
        <f t="shared" si="28"/>
        <v>0.02922121390928562</v>
      </c>
      <c r="D161" s="4">
        <v>30273376</v>
      </c>
      <c r="E161" s="2">
        <f t="shared" si="26"/>
        <v>0.17829926335677568</v>
      </c>
      <c r="F161" s="23">
        <f t="shared" si="29"/>
        <v>-84.56166566953087</v>
      </c>
    </row>
    <row r="162" spans="1:6" ht="15">
      <c r="A162" s="8" t="s">
        <v>44</v>
      </c>
      <c r="B162" s="4">
        <v>2586026</v>
      </c>
      <c r="C162" s="2">
        <f t="shared" si="28"/>
        <v>0.016168504199767474</v>
      </c>
      <c r="D162" s="4">
        <v>4895934</v>
      </c>
      <c r="E162" s="2">
        <f t="shared" si="26"/>
        <v>0.028835285025475596</v>
      </c>
      <c r="F162" s="23">
        <f t="shared" si="29"/>
        <v>-47.18012947069957</v>
      </c>
    </row>
    <row r="163" spans="1:6" ht="15">
      <c r="A163" s="8" t="s">
        <v>34</v>
      </c>
      <c r="B163" s="4">
        <v>1300878</v>
      </c>
      <c r="C163" s="2">
        <f t="shared" si="28"/>
        <v>0.00813342611651434</v>
      </c>
      <c r="D163" s="4">
        <v>2397070</v>
      </c>
      <c r="E163" s="2">
        <f t="shared" si="26"/>
        <v>0.014117877544104308</v>
      </c>
      <c r="F163" s="23">
        <f t="shared" si="29"/>
        <v>-45.73049598050954</v>
      </c>
    </row>
    <row r="164" spans="1:6" ht="15">
      <c r="A164" s="9" t="s">
        <v>10</v>
      </c>
      <c r="B164" s="4">
        <f>B153-SUM(B154:B163)</f>
        <v>18989063</v>
      </c>
      <c r="C164" s="2">
        <f>(B164/$B$8)*100</f>
        <v>0.11872453906695028</v>
      </c>
      <c r="D164" s="4">
        <f>D153-SUM(D154:D163)</f>
        <v>37399453</v>
      </c>
      <c r="E164" s="2">
        <f t="shared" si="26"/>
        <v>0.22026928611616872</v>
      </c>
      <c r="F164" s="23">
        <f t="shared" si="29"/>
        <v>-49.22636167967484</v>
      </c>
    </row>
    <row r="166" spans="1:6" ht="15">
      <c r="A166" s="9" t="s">
        <v>77</v>
      </c>
      <c r="B166" s="3">
        <v>5860892005</v>
      </c>
      <c r="C166" s="2">
        <f>(B166/$B$8)*100</f>
        <v>36.643814484937934</v>
      </c>
      <c r="D166" s="3">
        <v>6726455968</v>
      </c>
      <c r="E166" s="2">
        <f t="shared" si="26"/>
        <v>39.616399046349756</v>
      </c>
      <c r="F166" s="23">
        <f>IF(D166=0,0,(B166-D166)/D166*100)</f>
        <v>-12.86805365437278</v>
      </c>
    </row>
  </sheetData>
  <sheetProtection/>
  <mergeCells count="1">
    <mergeCell ref="B6:F6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&amp;CBCE018&amp;R&amp;P</oddFooter>
  </headerFooter>
  <ignoredErrors>
    <ignoredError sqref="C125 C21 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2016-04-07T14:56:52Z</cp:lastPrinted>
  <dcterms:created xsi:type="dcterms:W3CDTF">2016-03-08T19:19:47Z</dcterms:created>
  <dcterms:modified xsi:type="dcterms:W3CDTF">2016-04-07T14:56:58Z</dcterms:modified>
  <cp:category/>
  <cp:version/>
  <cp:contentType/>
  <cp:contentStatus/>
</cp:coreProperties>
</file>