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I009" sheetId="1" r:id="rId1"/>
  </sheets>
  <definedNames>
    <definedName name="_xlnm.Print_Titles" localSheetId="0">'BCI009'!$1:$7</definedName>
  </definedNames>
  <calcPr fullCalcOnLoad="1"/>
</workbook>
</file>

<file path=xl/sharedStrings.xml><?xml version="1.0" encoding="utf-8"?>
<sst xmlns="http://schemas.openxmlformats.org/spreadsheetml/2006/main" count="89" uniqueCount="81">
  <si>
    <t>POLIMEROS DE ETILENO, PROPILENO E ESTIRENO</t>
  </si>
  <si>
    <t>ARROZ EM GRAOS, INCLUSIVE ARROZ QUEBRADO</t>
  </si>
  <si>
    <t>TRIGO EM GRAOS</t>
  </si>
  <si>
    <t>OLEOS BRUTOS DE PETROLEO</t>
  </si>
  <si>
    <t>ALUMINIO EM BRUTO</t>
  </si>
  <si>
    <t>VEICULOS DE CARGA</t>
  </si>
  <si>
    <t>BORRACHA SINTETICA E BORRACHA ARTIFICIAL</t>
  </si>
  <si>
    <t>MOTORES,GERADORES E TRANSFORMADORES ELETR.E SUAS PARTES</t>
  </si>
  <si>
    <t>OLEO DE SOJA EM BRUTO</t>
  </si>
  <si>
    <t>SUCOS E EXTRATOS VEGETAIS E MATERIAS PECTICAS</t>
  </si>
  <si>
    <t>MINERIOS DE COBRE E SEUS CONCENTRADOS</t>
  </si>
  <si>
    <t>DEMAIS PRODUTOS BASICOS</t>
  </si>
  <si>
    <t>FERRO-LIGAS</t>
  </si>
  <si>
    <t>ZINCO EM BRUTO</t>
  </si>
  <si>
    <t>DEMAIS PRODUTOS MANUFATURADOS</t>
  </si>
  <si>
    <t>PARTES E PECAS PARA VEICULOS AUTOMOVEIS E TRATORES</t>
  </si>
  <si>
    <t>DEMAIS PRODUTOS SEMIMANUFATURADOS</t>
  </si>
  <si>
    <t>AUTOMOVEIS DE PASSAGEIROS</t>
  </si>
  <si>
    <t>CARNE DE BOVINO CONGELADA, FRESCA OU REFRIGERADA</t>
  </si>
  <si>
    <t>PRODUTOS SEMIMANUFATURADOS DE FERRO OU ACOS</t>
  </si>
  <si>
    <t>TOTAL GERAL</t>
  </si>
  <si>
    <t>DISCRIMINAÇÃO</t>
  </si>
  <si>
    <t>PRODUTO POR FATOR AGREGADO</t>
  </si>
  <si>
    <t>MINISTÉRIO DO DESENVOLVIMENTO</t>
  </si>
  <si>
    <t>Secretaria de Comércio Exterior</t>
  </si>
  <si>
    <t>MARÇO</t>
  </si>
  <si>
    <t>JANEIRO-MARÇO 2016</t>
  </si>
  <si>
    <t>VL_FOB</t>
  </si>
  <si>
    <t>KG_LIQUIDO</t>
  </si>
  <si>
    <t>JANEIRO-MARÇO</t>
  </si>
  <si>
    <t>Var Abs US$ FOB</t>
  </si>
  <si>
    <t>Var. Rel US$ FOB (%)</t>
  </si>
  <si>
    <t>BCI009</t>
  </si>
  <si>
    <t>IMPORTAÇÃO BRASILEIRA</t>
  </si>
  <si>
    <t>HULHAS,MESMO EM PO, MAS NAO AGLOMERADAS</t>
  </si>
  <si>
    <t>GAS NATURAL</t>
  </si>
  <si>
    <t>SALMOES-DO-PACIFICO, ETC.FRESCOS,REFRIG.EXC.FILES,ETC.</t>
  </si>
  <si>
    <t>ALHOS COMUNS FRESCOS OU REFRIGERADOS</t>
  </si>
  <si>
    <t>FILES DE PEIXES CONGELADOS, EXCETO DE MERLUZA</t>
  </si>
  <si>
    <t>CACAU INTEIRO OU PARTIDO, EM BRUTO OU TORRADO</t>
  </si>
  <si>
    <t>BORRACHA NATURAL,BALATA,GUTA-PERCHA,GUAIULE,CHICLE,ETC.</t>
  </si>
  <si>
    <t>ENXOFRE, EXC.O ENXOFRE SUBLIMADO,PRECIPITADO E COLOIDAL</t>
  </si>
  <si>
    <t>COQUES E SEMICOQUES DE HULHA,DE LINHITA OU DE TURFA,ETC</t>
  </si>
  <si>
    <t>CEVADA EM GRAOS</t>
  </si>
  <si>
    <t>SOJA EM GRAOS</t>
  </si>
  <si>
    <t>FOSFATOS DE CALCIO E DE ALUMINOCALCICOS E CRE FOSFATADO</t>
  </si>
  <si>
    <t>MINERIOS DE ZINCO E SEUS CONCENTRADOS</t>
  </si>
  <si>
    <t>PERAS FRESCAS</t>
  </si>
  <si>
    <t>CEBOLAS FRESCAS OU REFRIGERADAS</t>
  </si>
  <si>
    <t>CLORETO DE POTASSIO</t>
  </si>
  <si>
    <t>CATODOS DE COBRE E SEUS ELEMENTOS</t>
  </si>
  <si>
    <t>PASTAS QUIMICAS DE MADEIRA</t>
  </si>
  <si>
    <t>AZEITE DE OLIVA, VIRGEM</t>
  </si>
  <si>
    <t>LIGAS DE ALUMINIO,EM BRUTO</t>
  </si>
  <si>
    <t>CHUMBO EM FORMAS BRUTAS</t>
  </si>
  <si>
    <t>PALADIO EM FORMAS BRUTAS OU SEMIMANUFATURADOS OU EM PO</t>
  </si>
  <si>
    <t>PRATA EM FORMAS BRUTAS</t>
  </si>
  <si>
    <t>COUROS E PELES, EXCETO EM BRUTO</t>
  </si>
  <si>
    <t>SULFATO DE POTASSIO</t>
  </si>
  <si>
    <t>PLATINA EM FORMAS BRUTAS OU SEMIMANUFATURADOS OU EM PO</t>
  </si>
  <si>
    <t>GRANALHAS E POS DE FERRO OU ACO</t>
  </si>
  <si>
    <t>PASTAS DE LINTERES DE ALGODAO</t>
  </si>
  <si>
    <t>MEDICAMENTOS PARA MEDICINA HUMANA E VETERINARIA</t>
  </si>
  <si>
    <t>CIRCUITOS INTEGRADOS E MICROCONJUNTOS ELETRONICOS</t>
  </si>
  <si>
    <t>COMPOSTOS HETEROCICLICOS, SEUS SAIS E SULFONAMIDAS</t>
  </si>
  <si>
    <t>OLEOS COMBUSTIVEIS (OLEO DIESEL,"FUEL-OIL",ETC.)</t>
  </si>
  <si>
    <t>CIRCUITOS IMPRESSOS E OUTS.PARTES P/APARS.DE TELEFONIA</t>
  </si>
  <si>
    <t>NAFTAS</t>
  </si>
  <si>
    <t>PLATAFORMAS DE PERFURACAO OU DE EXPLORACAO, DRAGAS,ETC.</t>
  </si>
  <si>
    <t>PARTES DE MOTORES E TURBINAS PARA AVIACAO</t>
  </si>
  <si>
    <t>INSTRUMENTOS E APARELHOS DE MEDIDA, DE VERIFICACAO, ETC</t>
  </si>
  <si>
    <t>ROLAMENTOS E ENGRENAGENS, SUAS PARTES E PECAS</t>
  </si>
  <si>
    <t>ADUBOS OU FERTILIZ.CONT.NITROGENIO,FOSFORO E POTASSIO</t>
  </si>
  <si>
    <t>PARTES E PECAS DE AVIOES, HELICOPTEROS,OUTS.VEIC.AEREOS</t>
  </si>
  <si>
    <t>GAS NATURAL LIQUEFEITO</t>
  </si>
  <si>
    <t>PARTES DE APARELHOS TRANSMISSORES OU RECEPTORES</t>
  </si>
  <si>
    <t>BOMBAS, COMPRESSORES, VENTILADORES,ETC. E SUAS PARTES</t>
  </si>
  <si>
    <t>02. PRODUTOS SEMIMANUFATURADOS</t>
  </si>
  <si>
    <t>03. PRODUTOS MANUFATURADOS</t>
  </si>
  <si>
    <t>01. PRODUTOS BASICOS</t>
  </si>
  <si>
    <t>PRODUTOS INDUSTRIALIZADOS (02 + 03)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</si>
</sst>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 ;\-#,##0\ "/>
    <numFmt numFmtId="175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74" fontId="40" fillId="0" borderId="10" xfId="60" applyNumberFormat="1" applyFont="1" applyBorder="1" applyAlignment="1">
      <alignment horizontal="right" vertical="center" wrapText="1"/>
    </xf>
    <xf numFmtId="169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4" fontId="40" fillId="0" borderId="10" xfId="6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left" vertical="center"/>
    </xf>
    <xf numFmtId="169" fontId="40" fillId="0" borderId="0" xfId="0" applyNumberFormat="1" applyFont="1" applyBorder="1" applyAlignment="1">
      <alignment vertical="center"/>
    </xf>
    <xf numFmtId="174" fontId="40" fillId="0" borderId="0" xfId="60" applyNumberFormat="1" applyFont="1" applyBorder="1" applyAlignment="1">
      <alignment horizontal="right" vertical="center" wrapText="1"/>
    </xf>
    <xf numFmtId="4" fontId="40" fillId="0" borderId="0" xfId="6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169" fontId="0" fillId="0" borderId="0" xfId="0" applyNumberFormat="1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169" fontId="39" fillId="0" borderId="10" xfId="6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/>
    </xf>
    <xf numFmtId="169" fontId="41" fillId="0" borderId="10" xfId="60" applyNumberFormat="1" applyFont="1" applyBorder="1" applyAlignment="1">
      <alignment horizontal="center" vertical="center" wrapText="1"/>
    </xf>
    <xf numFmtId="174" fontId="41" fillId="0" borderId="10" xfId="60" applyNumberFormat="1" applyFont="1" applyBorder="1" applyAlignment="1">
      <alignment horizontal="right" vertical="center" wrapText="1"/>
    </xf>
    <xf numFmtId="4" fontId="41" fillId="0" borderId="10" xfId="6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 customHeight="1"/>
  <cols>
    <col min="1" max="1" width="47.421875" style="15" bestFit="1" customWidth="1"/>
    <col min="2" max="2" width="12.57421875" style="15" bestFit="1" customWidth="1"/>
    <col min="3" max="3" width="13.57421875" style="15" bestFit="1" customWidth="1"/>
    <col min="4" max="4" width="15.140625" style="15" customWidth="1"/>
    <col min="5" max="5" width="13.57421875" style="15" bestFit="1" customWidth="1"/>
    <col min="6" max="6" width="12.7109375" style="15" bestFit="1" customWidth="1"/>
    <col min="7" max="7" width="7.57421875" style="15" bestFit="1" customWidth="1"/>
    <col min="8" max="11" width="12.57421875" style="15" bestFit="1" customWidth="1"/>
    <col min="12" max="12" width="11.8515625" style="15" bestFit="1" customWidth="1"/>
    <col min="13" max="16384" width="9.140625" style="15" customWidth="1"/>
  </cols>
  <sheetData>
    <row r="1" spans="1:13" ht="12.75" customHeight="1">
      <c r="A1" s="14" t="s">
        <v>23</v>
      </c>
      <c r="D1" s="16" t="s">
        <v>33</v>
      </c>
      <c r="M1" s="29" t="s">
        <v>32</v>
      </c>
    </row>
    <row r="2" spans="1:4" ht="12.75" customHeight="1">
      <c r="A2" s="17" t="s">
        <v>24</v>
      </c>
      <c r="D2" s="16" t="s">
        <v>22</v>
      </c>
    </row>
    <row r="3" spans="2:4" ht="12.75" customHeight="1">
      <c r="B3" s="18"/>
      <c r="D3" s="16" t="s">
        <v>26</v>
      </c>
    </row>
    <row r="5" spans="1:13" ht="12.75" customHeight="1">
      <c r="A5" s="1"/>
      <c r="B5" s="30" t="s">
        <v>29</v>
      </c>
      <c r="C5" s="30"/>
      <c r="D5" s="30"/>
      <c r="E5" s="30"/>
      <c r="F5" s="30"/>
      <c r="G5" s="30"/>
      <c r="H5" s="33" t="s">
        <v>25</v>
      </c>
      <c r="I5" s="33"/>
      <c r="J5" s="33"/>
      <c r="K5" s="33"/>
      <c r="L5" s="33"/>
      <c r="M5" s="33"/>
    </row>
    <row r="6" spans="1:13" ht="38.25" customHeight="1">
      <c r="A6" s="19" t="s">
        <v>21</v>
      </c>
      <c r="B6" s="31">
        <v>2016</v>
      </c>
      <c r="C6" s="32"/>
      <c r="D6" s="31">
        <v>2015</v>
      </c>
      <c r="E6" s="32"/>
      <c r="F6" s="20" t="s">
        <v>30</v>
      </c>
      <c r="G6" s="20" t="s">
        <v>31</v>
      </c>
      <c r="H6" s="31">
        <v>2016</v>
      </c>
      <c r="I6" s="32"/>
      <c r="J6" s="31">
        <v>2015</v>
      </c>
      <c r="K6" s="32"/>
      <c r="L6" s="20" t="s">
        <v>30</v>
      </c>
      <c r="M6" s="20" t="s">
        <v>31</v>
      </c>
    </row>
    <row r="7" spans="1:13" ht="12.75" customHeight="1">
      <c r="A7" s="21" t="s">
        <v>20</v>
      </c>
      <c r="B7" s="22">
        <v>32185573729</v>
      </c>
      <c r="C7" s="22">
        <v>32850890932</v>
      </c>
      <c r="D7" s="22">
        <v>48324685198</v>
      </c>
      <c r="E7" s="22">
        <v>38235295357</v>
      </c>
      <c r="F7" s="23">
        <f>B7-D7</f>
        <v>-16139111469</v>
      </c>
      <c r="G7" s="24">
        <f>(B7-D7)/D7*100</f>
        <v>-33.39724077430296</v>
      </c>
      <c r="H7" s="22">
        <v>11559237456</v>
      </c>
      <c r="I7" s="22">
        <v>12202019313</v>
      </c>
      <c r="J7" s="22">
        <v>16518673359</v>
      </c>
      <c r="K7" s="22">
        <v>13365433689</v>
      </c>
      <c r="L7" s="23">
        <f>H7-J7</f>
        <v>-4959435903</v>
      </c>
      <c r="M7" s="24">
        <f>(H7-J7)/J7*100</f>
        <v>-30.023209462507538</v>
      </c>
    </row>
    <row r="8" spans="1:13" ht="12.75" customHeight="1">
      <c r="A8" s="5"/>
      <c r="B8" s="25" t="s">
        <v>27</v>
      </c>
      <c r="C8" s="25" t="s">
        <v>28</v>
      </c>
      <c r="D8" s="25" t="s">
        <v>27</v>
      </c>
      <c r="E8" s="25" t="s">
        <v>28</v>
      </c>
      <c r="F8" s="6"/>
      <c r="G8" s="6"/>
      <c r="H8" s="25" t="s">
        <v>27</v>
      </c>
      <c r="I8" s="25" t="s">
        <v>28</v>
      </c>
      <c r="J8" s="25" t="s">
        <v>27</v>
      </c>
      <c r="K8" s="25" t="s">
        <v>28</v>
      </c>
      <c r="L8" s="7"/>
      <c r="M8" s="7"/>
    </row>
    <row r="9" spans="1:13" ht="12.75" customHeight="1">
      <c r="A9" s="34" t="s">
        <v>79</v>
      </c>
      <c r="B9" s="3">
        <v>3509581830</v>
      </c>
      <c r="C9" s="3">
        <v>15768150923</v>
      </c>
      <c r="D9" s="3">
        <v>5329597976</v>
      </c>
      <c r="E9" s="3">
        <v>16672887343</v>
      </c>
      <c r="F9" s="2">
        <f>B9-D9</f>
        <v>-1820016146</v>
      </c>
      <c r="G9" s="8">
        <f>IF(D9=0,0,(B9-D9)/D9*100)</f>
        <v>-34.14922015123491</v>
      </c>
      <c r="H9" s="3">
        <v>1172751912</v>
      </c>
      <c r="I9" s="3">
        <v>5368440139</v>
      </c>
      <c r="J9" s="3">
        <v>1859861619</v>
      </c>
      <c r="K9" s="3">
        <v>6291993065</v>
      </c>
      <c r="L9" s="2">
        <f>H9-J9</f>
        <v>-687109707</v>
      </c>
      <c r="M9" s="8">
        <f>IF(J9=0,0,(H9-J9)/J9*100)</f>
        <v>-36.94413068050952</v>
      </c>
    </row>
    <row r="10" spans="1:13" ht="12.75" customHeight="1">
      <c r="A10" s="4" t="s">
        <v>3</v>
      </c>
      <c r="B10" s="3">
        <v>885296742</v>
      </c>
      <c r="C10" s="3">
        <v>2892161109</v>
      </c>
      <c r="D10" s="3">
        <v>1627431137</v>
      </c>
      <c r="E10" s="3">
        <v>3154045093</v>
      </c>
      <c r="F10" s="2">
        <f aca="true" t="shared" si="0" ref="F10:F30">B10-D10</f>
        <v>-742134395</v>
      </c>
      <c r="G10" s="8">
        <f aca="true" t="shared" si="1" ref="G10:G30">IF(D10=0,0,(B10-D10)/D10*100)</f>
        <v>-45.60158510719216</v>
      </c>
      <c r="H10" s="3">
        <v>277105349</v>
      </c>
      <c r="I10" s="3">
        <v>964304444</v>
      </c>
      <c r="J10" s="3">
        <v>544153025</v>
      </c>
      <c r="K10" s="3">
        <v>1180481054</v>
      </c>
      <c r="L10" s="2">
        <f aca="true" t="shared" si="2" ref="L10:L28">H10-J10</f>
        <v>-267047676</v>
      </c>
      <c r="M10" s="8">
        <f aca="true" t="shared" si="3" ref="M10:M30">IF(J10=0,0,(H10-J10)/J10*100)</f>
        <v>-49.07584148778737</v>
      </c>
    </row>
    <row r="11" spans="1:13" ht="12.75" customHeight="1">
      <c r="A11" s="4" t="s">
        <v>34</v>
      </c>
      <c r="B11" s="3">
        <v>433929713</v>
      </c>
      <c r="C11" s="3">
        <v>6008413029</v>
      </c>
      <c r="D11" s="3">
        <v>595090987</v>
      </c>
      <c r="E11" s="3">
        <v>6144049310</v>
      </c>
      <c r="F11" s="2">
        <f t="shared" si="0"/>
        <v>-161161274</v>
      </c>
      <c r="G11" s="8">
        <f t="shared" si="1"/>
        <v>-27.081787074688123</v>
      </c>
      <c r="H11" s="3">
        <v>112832147</v>
      </c>
      <c r="I11" s="3">
        <v>1738943027</v>
      </c>
      <c r="J11" s="3">
        <v>240707195</v>
      </c>
      <c r="K11" s="3">
        <v>2476652146</v>
      </c>
      <c r="L11" s="2">
        <f t="shared" si="2"/>
        <v>-127875048</v>
      </c>
      <c r="M11" s="8">
        <f t="shared" si="3"/>
        <v>-53.124730235006055</v>
      </c>
    </row>
    <row r="12" spans="1:13" ht="12.75" customHeight="1">
      <c r="A12" s="4" t="s">
        <v>35</v>
      </c>
      <c r="B12" s="3">
        <v>401278573</v>
      </c>
      <c r="C12" s="3">
        <v>2130727708</v>
      </c>
      <c r="D12" s="3">
        <v>744997329</v>
      </c>
      <c r="E12" s="3">
        <v>2239023771</v>
      </c>
      <c r="F12" s="2">
        <f t="shared" si="0"/>
        <v>-343718756</v>
      </c>
      <c r="G12" s="8">
        <f t="shared" si="1"/>
        <v>-46.1369111834762</v>
      </c>
      <c r="H12" s="3">
        <v>116867560</v>
      </c>
      <c r="I12" s="3">
        <v>669345327</v>
      </c>
      <c r="J12" s="3">
        <v>218200816</v>
      </c>
      <c r="K12" s="3">
        <v>701813063</v>
      </c>
      <c r="L12" s="2">
        <f t="shared" si="2"/>
        <v>-101333256</v>
      </c>
      <c r="M12" s="8">
        <f t="shared" si="3"/>
        <v>-46.440365282593625</v>
      </c>
    </row>
    <row r="13" spans="1:13" ht="12.75" customHeight="1">
      <c r="A13" s="4" t="s">
        <v>2</v>
      </c>
      <c r="B13" s="3">
        <v>272696980</v>
      </c>
      <c r="C13" s="3">
        <v>1387052758</v>
      </c>
      <c r="D13" s="3">
        <v>314576939</v>
      </c>
      <c r="E13" s="3">
        <v>1217482682</v>
      </c>
      <c r="F13" s="2">
        <f t="shared" si="0"/>
        <v>-41879959</v>
      </c>
      <c r="G13" s="8">
        <f t="shared" si="1"/>
        <v>-13.313105255945032</v>
      </c>
      <c r="H13" s="3">
        <v>124406747</v>
      </c>
      <c r="I13" s="3">
        <v>634977182</v>
      </c>
      <c r="J13" s="3">
        <v>120739082</v>
      </c>
      <c r="K13" s="3">
        <v>475844234</v>
      </c>
      <c r="L13" s="2">
        <f t="shared" si="2"/>
        <v>3667665</v>
      </c>
      <c r="M13" s="8">
        <f t="shared" si="3"/>
        <v>3.037678388179231</v>
      </c>
    </row>
    <row r="14" spans="1:13" ht="12.75" customHeight="1">
      <c r="A14" s="4" t="s">
        <v>36</v>
      </c>
      <c r="B14" s="3">
        <v>89716393</v>
      </c>
      <c r="C14" s="3">
        <v>18592481</v>
      </c>
      <c r="D14" s="3">
        <v>108096128</v>
      </c>
      <c r="E14" s="3">
        <v>19971803</v>
      </c>
      <c r="F14" s="2">
        <f t="shared" si="0"/>
        <v>-18379735</v>
      </c>
      <c r="G14" s="8">
        <f t="shared" si="1"/>
        <v>-17.003139094861936</v>
      </c>
      <c r="H14" s="3">
        <v>27474062</v>
      </c>
      <c r="I14" s="3">
        <v>5302641</v>
      </c>
      <c r="J14" s="3">
        <v>39053256</v>
      </c>
      <c r="K14" s="3">
        <v>6897680</v>
      </c>
      <c r="L14" s="2">
        <f t="shared" si="2"/>
        <v>-11579194</v>
      </c>
      <c r="M14" s="8">
        <f t="shared" si="3"/>
        <v>-29.649753147343205</v>
      </c>
    </row>
    <row r="15" spans="1:13" ht="12.75" customHeight="1">
      <c r="A15" s="4" t="s">
        <v>37</v>
      </c>
      <c r="B15" s="3">
        <v>87529045</v>
      </c>
      <c r="C15" s="3">
        <v>50548220</v>
      </c>
      <c r="D15" s="3">
        <v>47713388</v>
      </c>
      <c r="E15" s="3">
        <v>43748400</v>
      </c>
      <c r="F15" s="2">
        <f t="shared" si="0"/>
        <v>39815657</v>
      </c>
      <c r="G15" s="8">
        <f t="shared" si="1"/>
        <v>83.4475577378827</v>
      </c>
      <c r="H15" s="3">
        <v>30896601</v>
      </c>
      <c r="I15" s="3">
        <v>16731240</v>
      </c>
      <c r="J15" s="3">
        <v>17230566</v>
      </c>
      <c r="K15" s="3">
        <v>16781900</v>
      </c>
      <c r="L15" s="2">
        <f t="shared" si="2"/>
        <v>13666035</v>
      </c>
      <c r="M15" s="8">
        <f t="shared" si="3"/>
        <v>79.31274573336708</v>
      </c>
    </row>
    <row r="16" spans="1:13" ht="12.75" customHeight="1">
      <c r="A16" s="4" t="s">
        <v>38</v>
      </c>
      <c r="B16" s="3">
        <v>80090420</v>
      </c>
      <c r="C16" s="3">
        <v>32937122</v>
      </c>
      <c r="D16" s="3">
        <v>102489688</v>
      </c>
      <c r="E16" s="3">
        <v>26991287</v>
      </c>
      <c r="F16" s="2">
        <f t="shared" si="0"/>
        <v>-22399268</v>
      </c>
      <c r="G16" s="8">
        <f t="shared" si="1"/>
        <v>-21.855143124252656</v>
      </c>
      <c r="H16" s="3">
        <v>26397528</v>
      </c>
      <c r="I16" s="3">
        <v>11061195</v>
      </c>
      <c r="J16" s="3">
        <v>37214899</v>
      </c>
      <c r="K16" s="3">
        <v>8975868</v>
      </c>
      <c r="L16" s="2">
        <f t="shared" si="2"/>
        <v>-10817371</v>
      </c>
      <c r="M16" s="8">
        <f t="shared" si="3"/>
        <v>-29.067312529855315</v>
      </c>
    </row>
    <row r="17" spans="1:13" ht="12.75" customHeight="1">
      <c r="A17" s="4" t="s">
        <v>10</v>
      </c>
      <c r="B17" s="3">
        <v>80013161</v>
      </c>
      <c r="C17" s="3">
        <v>72166805</v>
      </c>
      <c r="D17" s="3">
        <v>286694201</v>
      </c>
      <c r="E17" s="3">
        <v>170536528</v>
      </c>
      <c r="F17" s="2">
        <f t="shared" si="0"/>
        <v>-206681040</v>
      </c>
      <c r="G17" s="8">
        <f t="shared" si="1"/>
        <v>-72.09111285791232</v>
      </c>
      <c r="H17" s="3">
        <v>0</v>
      </c>
      <c r="I17" s="3">
        <v>0</v>
      </c>
      <c r="J17" s="3">
        <v>97070485</v>
      </c>
      <c r="K17" s="3">
        <v>61754077</v>
      </c>
      <c r="L17" s="2">
        <f t="shared" si="2"/>
        <v>-97070485</v>
      </c>
      <c r="M17" s="8">
        <f t="shared" si="3"/>
        <v>-100</v>
      </c>
    </row>
    <row r="18" spans="1:13" ht="12.75" customHeight="1">
      <c r="A18" s="4" t="s">
        <v>39</v>
      </c>
      <c r="B18" s="3">
        <v>64398498</v>
      </c>
      <c r="C18" s="3">
        <v>21000768</v>
      </c>
      <c r="D18" s="3">
        <v>30351702</v>
      </c>
      <c r="E18" s="3">
        <v>10018515</v>
      </c>
      <c r="F18" s="2">
        <f t="shared" si="0"/>
        <v>34046796</v>
      </c>
      <c r="G18" s="8">
        <f t="shared" si="1"/>
        <v>112.17425632341804</v>
      </c>
      <c r="H18" s="3">
        <v>48255162</v>
      </c>
      <c r="I18" s="3">
        <v>16000768</v>
      </c>
      <c r="J18" s="3">
        <v>20558284</v>
      </c>
      <c r="K18" s="3">
        <v>7000072</v>
      </c>
      <c r="L18" s="2">
        <f t="shared" si="2"/>
        <v>27696878</v>
      </c>
      <c r="M18" s="8">
        <f t="shared" si="3"/>
        <v>134.72368608197064</v>
      </c>
    </row>
    <row r="19" spans="1:13" ht="12.75" customHeight="1">
      <c r="A19" s="4" t="s">
        <v>40</v>
      </c>
      <c r="B19" s="3">
        <v>62222419</v>
      </c>
      <c r="C19" s="3">
        <v>49038392</v>
      </c>
      <c r="D19" s="3">
        <v>100353055</v>
      </c>
      <c r="E19" s="3">
        <v>62854140</v>
      </c>
      <c r="F19" s="2">
        <f t="shared" si="0"/>
        <v>-38130636</v>
      </c>
      <c r="G19" s="8">
        <f t="shared" si="1"/>
        <v>-37.99648750105315</v>
      </c>
      <c r="H19" s="3">
        <v>18833880</v>
      </c>
      <c r="I19" s="3">
        <v>15225972</v>
      </c>
      <c r="J19" s="3">
        <v>35830075</v>
      </c>
      <c r="K19" s="3">
        <v>22885197</v>
      </c>
      <c r="L19" s="2">
        <f t="shared" si="2"/>
        <v>-16996195</v>
      </c>
      <c r="M19" s="8">
        <f t="shared" si="3"/>
        <v>-47.435555186529754</v>
      </c>
    </row>
    <row r="20" spans="1:13" ht="12.75" customHeight="1">
      <c r="A20" s="4" t="s">
        <v>18</v>
      </c>
      <c r="B20" s="3">
        <v>53429557</v>
      </c>
      <c r="C20" s="3">
        <v>11484183</v>
      </c>
      <c r="D20" s="3">
        <v>88121418</v>
      </c>
      <c r="E20" s="3">
        <v>13519051</v>
      </c>
      <c r="F20" s="2">
        <f t="shared" si="0"/>
        <v>-34691861</v>
      </c>
      <c r="G20" s="8">
        <f t="shared" si="1"/>
        <v>-39.36825097390058</v>
      </c>
      <c r="H20" s="3">
        <v>15992247</v>
      </c>
      <c r="I20" s="3">
        <v>3336512</v>
      </c>
      <c r="J20" s="3">
        <v>31846680</v>
      </c>
      <c r="K20" s="3">
        <v>4838894</v>
      </c>
      <c r="L20" s="2">
        <f t="shared" si="2"/>
        <v>-15854433</v>
      </c>
      <c r="M20" s="8">
        <f t="shared" si="3"/>
        <v>-49.783628937145096</v>
      </c>
    </row>
    <row r="21" spans="1:13" ht="12.75" customHeight="1">
      <c r="A21" s="4" t="s">
        <v>41</v>
      </c>
      <c r="B21" s="3">
        <v>48820911</v>
      </c>
      <c r="C21" s="3">
        <v>401171313</v>
      </c>
      <c r="D21" s="3">
        <v>83323552</v>
      </c>
      <c r="E21" s="3">
        <v>548618090</v>
      </c>
      <c r="F21" s="2">
        <f t="shared" si="0"/>
        <v>-34502641</v>
      </c>
      <c r="G21" s="8">
        <f t="shared" si="1"/>
        <v>-41.408029508871635</v>
      </c>
      <c r="H21" s="3">
        <v>710634</v>
      </c>
      <c r="I21" s="3">
        <v>3276042</v>
      </c>
      <c r="J21" s="3">
        <v>23185601</v>
      </c>
      <c r="K21" s="3">
        <v>153918287</v>
      </c>
      <c r="L21" s="2">
        <f t="shared" si="2"/>
        <v>-22474967</v>
      </c>
      <c r="M21" s="8">
        <f t="shared" si="3"/>
        <v>-96.93502014461475</v>
      </c>
    </row>
    <row r="22" spans="1:13" ht="12.75" customHeight="1">
      <c r="A22" s="4" t="s">
        <v>42</v>
      </c>
      <c r="B22" s="3">
        <v>44882534</v>
      </c>
      <c r="C22" s="3">
        <v>355151947</v>
      </c>
      <c r="D22" s="3">
        <v>93151453</v>
      </c>
      <c r="E22" s="3">
        <v>471339582</v>
      </c>
      <c r="F22" s="2">
        <f t="shared" si="0"/>
        <v>-48268919</v>
      </c>
      <c r="G22" s="8">
        <f t="shared" si="1"/>
        <v>-51.817676960980954</v>
      </c>
      <c r="H22" s="3">
        <v>22677331</v>
      </c>
      <c r="I22" s="3">
        <v>196098712</v>
      </c>
      <c r="J22" s="3">
        <v>39810705</v>
      </c>
      <c r="K22" s="3">
        <v>202156595</v>
      </c>
      <c r="L22" s="2">
        <f t="shared" si="2"/>
        <v>-17133374</v>
      </c>
      <c r="M22" s="8">
        <f t="shared" si="3"/>
        <v>-43.03710270893218</v>
      </c>
    </row>
    <row r="23" spans="1:13" ht="12.75" customHeight="1">
      <c r="A23" s="4" t="s">
        <v>43</v>
      </c>
      <c r="B23" s="3">
        <v>43663839</v>
      </c>
      <c r="C23" s="3">
        <v>162113971</v>
      </c>
      <c r="D23" s="3">
        <v>43180328</v>
      </c>
      <c r="E23" s="3">
        <v>147101041</v>
      </c>
      <c r="F23" s="2">
        <f t="shared" si="0"/>
        <v>483511</v>
      </c>
      <c r="G23" s="8">
        <f t="shared" si="1"/>
        <v>1.11974832613592</v>
      </c>
      <c r="H23" s="3">
        <v>21309924</v>
      </c>
      <c r="I23" s="3">
        <v>80683293</v>
      </c>
      <c r="J23" s="3">
        <v>17724293</v>
      </c>
      <c r="K23" s="3">
        <v>62072611</v>
      </c>
      <c r="L23" s="2">
        <f t="shared" si="2"/>
        <v>3585631</v>
      </c>
      <c r="M23" s="8">
        <f t="shared" si="3"/>
        <v>20.23003682008642</v>
      </c>
    </row>
    <row r="24" spans="1:13" ht="12.75" customHeight="1">
      <c r="A24" s="4" t="s">
        <v>44</v>
      </c>
      <c r="B24" s="3">
        <v>43284976</v>
      </c>
      <c r="C24" s="3">
        <v>150445292</v>
      </c>
      <c r="D24" s="3">
        <v>72665616</v>
      </c>
      <c r="E24" s="3">
        <v>213785040</v>
      </c>
      <c r="F24" s="2">
        <f t="shared" si="0"/>
        <v>-29380640</v>
      </c>
      <c r="G24" s="8">
        <f t="shared" si="1"/>
        <v>-40.43265799879822</v>
      </c>
      <c r="H24" s="3">
        <v>16396007</v>
      </c>
      <c r="I24" s="3">
        <v>57486840</v>
      </c>
      <c r="J24" s="3">
        <v>25360370</v>
      </c>
      <c r="K24" s="3">
        <v>76488600</v>
      </c>
      <c r="L24" s="2">
        <f t="shared" si="2"/>
        <v>-8964363</v>
      </c>
      <c r="M24" s="8">
        <f t="shared" si="3"/>
        <v>-35.3479188197964</v>
      </c>
    </row>
    <row r="25" spans="1:13" ht="12.75" customHeight="1">
      <c r="A25" s="4" t="s">
        <v>45</v>
      </c>
      <c r="B25" s="3">
        <v>43162082</v>
      </c>
      <c r="C25" s="3">
        <v>444713980</v>
      </c>
      <c r="D25" s="3">
        <v>52717182</v>
      </c>
      <c r="E25" s="3">
        <v>470913817</v>
      </c>
      <c r="F25" s="2">
        <f t="shared" si="0"/>
        <v>-9555100</v>
      </c>
      <c r="G25" s="8">
        <f t="shared" si="1"/>
        <v>-18.125210107019758</v>
      </c>
      <c r="H25" s="3">
        <v>17741563</v>
      </c>
      <c r="I25" s="3">
        <v>182202295</v>
      </c>
      <c r="J25" s="3">
        <v>10581741</v>
      </c>
      <c r="K25" s="3">
        <v>97069570</v>
      </c>
      <c r="L25" s="2">
        <f t="shared" si="2"/>
        <v>7159822</v>
      </c>
      <c r="M25" s="8">
        <f t="shared" si="3"/>
        <v>67.6620416243414</v>
      </c>
    </row>
    <row r="26" spans="1:13" ht="12.75" customHeight="1">
      <c r="A26" s="4" t="s">
        <v>46</v>
      </c>
      <c r="B26" s="3">
        <v>34827961</v>
      </c>
      <c r="C26" s="3">
        <v>65867669</v>
      </c>
      <c r="D26" s="3">
        <v>39698678</v>
      </c>
      <c r="E26" s="3">
        <v>52327230</v>
      </c>
      <c r="F26" s="2">
        <f t="shared" si="0"/>
        <v>-4870717</v>
      </c>
      <c r="G26" s="8">
        <f t="shared" si="1"/>
        <v>-12.269217126071554</v>
      </c>
      <c r="H26" s="3">
        <v>14497379</v>
      </c>
      <c r="I26" s="3">
        <v>29403693</v>
      </c>
      <c r="J26" s="3">
        <v>17861186</v>
      </c>
      <c r="K26" s="3">
        <v>24040275</v>
      </c>
      <c r="L26" s="2">
        <f t="shared" si="2"/>
        <v>-3363807</v>
      </c>
      <c r="M26" s="8">
        <f t="shared" si="3"/>
        <v>-18.83305509499761</v>
      </c>
    </row>
    <row r="27" spans="1:13" ht="12.75" customHeight="1">
      <c r="A27" s="4" t="s">
        <v>47</v>
      </c>
      <c r="B27" s="3">
        <v>32586723</v>
      </c>
      <c r="C27" s="3">
        <v>35626427</v>
      </c>
      <c r="D27" s="3">
        <v>47489526</v>
      </c>
      <c r="E27" s="3">
        <v>55459973</v>
      </c>
      <c r="F27" s="2">
        <f t="shared" si="0"/>
        <v>-14902803</v>
      </c>
      <c r="G27" s="8">
        <f t="shared" si="1"/>
        <v>-31.381241834252044</v>
      </c>
      <c r="H27" s="3">
        <v>13286048</v>
      </c>
      <c r="I27" s="3">
        <v>13988891</v>
      </c>
      <c r="J27" s="3">
        <v>18226679</v>
      </c>
      <c r="K27" s="3">
        <v>22463750</v>
      </c>
      <c r="L27" s="2">
        <f t="shared" si="2"/>
        <v>-4940631</v>
      </c>
      <c r="M27" s="8">
        <f t="shared" si="3"/>
        <v>-27.106589192688368</v>
      </c>
    </row>
    <row r="28" spans="1:13" ht="12.75" customHeight="1">
      <c r="A28" s="4" t="s">
        <v>48</v>
      </c>
      <c r="B28" s="3">
        <v>32271390</v>
      </c>
      <c r="C28" s="3">
        <v>93572523</v>
      </c>
      <c r="D28" s="3">
        <v>11859449</v>
      </c>
      <c r="E28" s="3">
        <v>47405015</v>
      </c>
      <c r="F28" s="2">
        <f t="shared" si="0"/>
        <v>20411941</v>
      </c>
      <c r="G28" s="8">
        <f t="shared" si="1"/>
        <v>172.1154245867578</v>
      </c>
      <c r="H28" s="3">
        <v>15493470</v>
      </c>
      <c r="I28" s="3">
        <v>46364481</v>
      </c>
      <c r="J28" s="3">
        <v>9501470</v>
      </c>
      <c r="K28" s="3">
        <v>37871867</v>
      </c>
      <c r="L28" s="2">
        <f t="shared" si="2"/>
        <v>5992000</v>
      </c>
      <c r="M28" s="8">
        <f t="shared" si="3"/>
        <v>63.063925897782134</v>
      </c>
    </row>
    <row r="29" spans="1:13" ht="12.75" customHeight="1">
      <c r="A29" s="4" t="s">
        <v>1</v>
      </c>
      <c r="B29" s="3">
        <v>30690630</v>
      </c>
      <c r="C29" s="3">
        <v>93117986</v>
      </c>
      <c r="D29" s="3">
        <v>40404805</v>
      </c>
      <c r="E29" s="3">
        <v>92494485</v>
      </c>
      <c r="F29" s="2">
        <f t="shared" si="0"/>
        <v>-9714175</v>
      </c>
      <c r="G29" s="8">
        <f t="shared" si="1"/>
        <v>-24.042128157777274</v>
      </c>
      <c r="H29" s="3">
        <v>12383504</v>
      </c>
      <c r="I29" s="3">
        <v>40422081</v>
      </c>
      <c r="J29" s="3">
        <v>14046470</v>
      </c>
      <c r="K29" s="3">
        <v>34432588</v>
      </c>
      <c r="L29" s="2">
        <f>H29-J29</f>
        <v>-1662966</v>
      </c>
      <c r="M29" s="8">
        <f t="shared" si="3"/>
        <v>-11.839031443487224</v>
      </c>
    </row>
    <row r="30" spans="1:13" ht="12.75" customHeight="1">
      <c r="A30" s="27" t="s">
        <v>11</v>
      </c>
      <c r="B30" s="3">
        <f>B9-SUM(B10:B29)</f>
        <v>644789283</v>
      </c>
      <c r="C30" s="3">
        <f>C9-SUM(C10:C29)</f>
        <v>1292247240</v>
      </c>
      <c r="D30" s="3">
        <f>D9-SUM(D10:D29)</f>
        <v>799191415</v>
      </c>
      <c r="E30" s="3">
        <f>E9-SUM(E10:E29)</f>
        <v>1471202490</v>
      </c>
      <c r="F30" s="2">
        <f t="shared" si="0"/>
        <v>-154402132</v>
      </c>
      <c r="G30" s="8">
        <f t="shared" si="1"/>
        <v>-19.319793619154428</v>
      </c>
      <c r="H30" s="3">
        <v>119453093</v>
      </c>
      <c r="I30" s="3">
        <v>322977611</v>
      </c>
      <c r="J30" s="3">
        <v>142218012</v>
      </c>
      <c r="K30" s="3">
        <v>517161676</v>
      </c>
      <c r="L30" s="2">
        <f>H30-J30</f>
        <v>-22764919</v>
      </c>
      <c r="M30" s="8">
        <f t="shared" si="3"/>
        <v>-16.00705753079997</v>
      </c>
    </row>
    <row r="31" spans="1:13" ht="12.75" customHeight="1">
      <c r="A31" s="9"/>
      <c r="B31" s="10"/>
      <c r="C31" s="10"/>
      <c r="D31" s="10"/>
      <c r="E31" s="10"/>
      <c r="F31" s="11"/>
      <c r="G31" s="12"/>
      <c r="H31" s="10"/>
      <c r="I31" s="10"/>
      <c r="J31" s="10"/>
      <c r="K31" s="10"/>
      <c r="L31" s="11"/>
      <c r="M31" s="12"/>
    </row>
    <row r="32" spans="1:13" ht="12.75" customHeight="1">
      <c r="A32" s="26" t="s">
        <v>80</v>
      </c>
      <c r="B32" s="3">
        <f>B34+B57</f>
        <v>28675991899</v>
      </c>
      <c r="C32" s="3">
        <f>C34+C57</f>
        <v>17082740009</v>
      </c>
      <c r="D32" s="3">
        <f>D34+D57</f>
        <v>42995087222</v>
      </c>
      <c r="E32" s="3">
        <f>E34+E57</f>
        <v>21562408014</v>
      </c>
      <c r="F32" s="2">
        <f>B32-D32</f>
        <v>-14319095323</v>
      </c>
      <c r="G32" s="8">
        <f>IF(D32=0,0,(B32-D32)/D32*100)</f>
        <v>-33.30402668813081</v>
      </c>
      <c r="H32" s="3">
        <f>H34+H57</f>
        <v>10386485544</v>
      </c>
      <c r="I32" s="3">
        <f>I34+I57</f>
        <v>6833579174</v>
      </c>
      <c r="J32" s="3">
        <f>J34+J57</f>
        <v>14658811740</v>
      </c>
      <c r="K32" s="3">
        <f>K34+K57</f>
        <v>7073440624</v>
      </c>
      <c r="L32" s="2">
        <f>H32-J32</f>
        <v>-4272326196</v>
      </c>
      <c r="M32" s="8">
        <f>IF(J32=0,0,(H32-J32)/J32*100)</f>
        <v>-29.145105836525325</v>
      </c>
    </row>
    <row r="33" spans="1:13" ht="12.75" customHeight="1">
      <c r="A33" s="13"/>
      <c r="B33" s="10"/>
      <c r="C33" s="10"/>
      <c r="D33" s="10"/>
      <c r="E33" s="10"/>
      <c r="F33" s="11"/>
      <c r="G33" s="12"/>
      <c r="H33" s="10"/>
      <c r="I33" s="10"/>
      <c r="J33" s="10"/>
      <c r="K33" s="10"/>
      <c r="L33" s="11"/>
      <c r="M33" s="12"/>
    </row>
    <row r="34" spans="1:13" ht="12.75" customHeight="1">
      <c r="A34" s="34" t="s">
        <v>77</v>
      </c>
      <c r="B34" s="3">
        <v>1262503523</v>
      </c>
      <c r="C34" s="3">
        <v>2014543138</v>
      </c>
      <c r="D34" s="3">
        <v>1645183808</v>
      </c>
      <c r="E34" s="3">
        <v>1754740671</v>
      </c>
      <c r="F34" s="2">
        <f>B34-D34</f>
        <v>-382680285</v>
      </c>
      <c r="G34" s="8">
        <f>IF(D34=0,0,(B34-D34)/D34*100)</f>
        <v>-23.260640126601587</v>
      </c>
      <c r="H34" s="3">
        <v>512174822</v>
      </c>
      <c r="I34" s="3">
        <v>977793807</v>
      </c>
      <c r="J34" s="3">
        <v>556142172</v>
      </c>
      <c r="K34" s="3">
        <v>571231114</v>
      </c>
      <c r="L34" s="2">
        <f>H34-J34</f>
        <v>-43967350</v>
      </c>
      <c r="M34" s="8">
        <f>IF(J34=0,0,(H34-J34)/J34*100)</f>
        <v>-7.905775216053927</v>
      </c>
    </row>
    <row r="35" spans="1:13" ht="12.75" customHeight="1">
      <c r="A35" s="4" t="s">
        <v>49</v>
      </c>
      <c r="B35" s="3">
        <v>424854840</v>
      </c>
      <c r="C35" s="3">
        <v>1555032505</v>
      </c>
      <c r="D35" s="3">
        <v>450690070</v>
      </c>
      <c r="E35" s="3">
        <v>1286069180</v>
      </c>
      <c r="F35" s="2">
        <f aca="true" t="shared" si="4" ref="F35:F55">B35-D35</f>
        <v>-25835230</v>
      </c>
      <c r="G35" s="8">
        <f aca="true" t="shared" si="5" ref="G35:G55">IF(D35=0,0,(B35-D35)/D35*100)</f>
        <v>-5.732371693922611</v>
      </c>
      <c r="H35" s="3">
        <v>213151584</v>
      </c>
      <c r="I35" s="3">
        <v>797928388</v>
      </c>
      <c r="J35" s="3">
        <v>140811713</v>
      </c>
      <c r="K35" s="3">
        <v>401055579</v>
      </c>
      <c r="L35" s="2">
        <f aca="true" t="shared" si="6" ref="L35:L54">H35-J35</f>
        <v>72339871</v>
      </c>
      <c r="M35" s="8">
        <f aca="true" t="shared" si="7" ref="M35:M54">IF(J35=0,0,(H35-J35)/J35*100)</f>
        <v>51.373475585798744</v>
      </c>
    </row>
    <row r="36" spans="1:13" ht="12.75" customHeight="1">
      <c r="A36" s="4" t="s">
        <v>50</v>
      </c>
      <c r="B36" s="3">
        <v>214052539</v>
      </c>
      <c r="C36" s="3">
        <v>45933334</v>
      </c>
      <c r="D36" s="3">
        <v>342039083</v>
      </c>
      <c r="E36" s="3">
        <v>55114168</v>
      </c>
      <c r="F36" s="2">
        <f t="shared" si="4"/>
        <v>-127986544</v>
      </c>
      <c r="G36" s="8">
        <f t="shared" si="5"/>
        <v>-37.41868995713568</v>
      </c>
      <c r="H36" s="3">
        <v>72927406</v>
      </c>
      <c r="I36" s="3">
        <v>15866502</v>
      </c>
      <c r="J36" s="3">
        <v>118800175</v>
      </c>
      <c r="K36" s="3">
        <v>20127075</v>
      </c>
      <c r="L36" s="2">
        <f t="shared" si="6"/>
        <v>-45872769</v>
      </c>
      <c r="M36" s="8">
        <f t="shared" si="7"/>
        <v>-38.61338503920554</v>
      </c>
    </row>
    <row r="37" spans="1:13" ht="12.75" customHeight="1">
      <c r="A37" s="4" t="s">
        <v>4</v>
      </c>
      <c r="B37" s="3">
        <v>110248543</v>
      </c>
      <c r="C37" s="3">
        <v>64995108</v>
      </c>
      <c r="D37" s="3">
        <v>157044714</v>
      </c>
      <c r="E37" s="3">
        <v>66618160</v>
      </c>
      <c r="F37" s="2">
        <f t="shared" si="4"/>
        <v>-46796171</v>
      </c>
      <c r="G37" s="8">
        <f t="shared" si="5"/>
        <v>-29.797991799965963</v>
      </c>
      <c r="H37" s="3">
        <v>36902617</v>
      </c>
      <c r="I37" s="3">
        <v>21244965</v>
      </c>
      <c r="J37" s="3">
        <v>53862260</v>
      </c>
      <c r="K37" s="3">
        <v>23402833</v>
      </c>
      <c r="L37" s="2">
        <f t="shared" si="6"/>
        <v>-16959643</v>
      </c>
      <c r="M37" s="8">
        <f t="shared" si="7"/>
        <v>-31.487061627194997</v>
      </c>
    </row>
    <row r="38" spans="1:13" ht="12.75" customHeight="1">
      <c r="A38" s="4" t="s">
        <v>6</v>
      </c>
      <c r="B38" s="3">
        <v>106085172</v>
      </c>
      <c r="C38" s="3">
        <v>58428950</v>
      </c>
      <c r="D38" s="3">
        <v>129346190</v>
      </c>
      <c r="E38" s="3">
        <v>53595088</v>
      </c>
      <c r="F38" s="2">
        <f t="shared" si="4"/>
        <v>-23261018</v>
      </c>
      <c r="G38" s="8">
        <f t="shared" si="5"/>
        <v>-17.98353550266923</v>
      </c>
      <c r="H38" s="3">
        <v>39585927</v>
      </c>
      <c r="I38" s="3">
        <v>22878277</v>
      </c>
      <c r="J38" s="3">
        <v>40948199</v>
      </c>
      <c r="K38" s="3">
        <v>17828453</v>
      </c>
      <c r="L38" s="2">
        <f t="shared" si="6"/>
        <v>-1362272</v>
      </c>
      <c r="M38" s="8">
        <f t="shared" si="7"/>
        <v>-3.3268178656648613</v>
      </c>
    </row>
    <row r="39" spans="1:13" ht="12.75" customHeight="1">
      <c r="A39" s="4" t="s">
        <v>51</v>
      </c>
      <c r="B39" s="3">
        <v>78346389</v>
      </c>
      <c r="C39" s="3">
        <v>110111752</v>
      </c>
      <c r="D39" s="3">
        <v>85769691</v>
      </c>
      <c r="E39" s="3">
        <v>110086551</v>
      </c>
      <c r="F39" s="2">
        <f t="shared" si="4"/>
        <v>-7423302</v>
      </c>
      <c r="G39" s="8">
        <f t="shared" si="5"/>
        <v>-8.654924500077772</v>
      </c>
      <c r="H39" s="3">
        <v>25569483</v>
      </c>
      <c r="I39" s="3">
        <v>36964807</v>
      </c>
      <c r="J39" s="3">
        <v>29685629</v>
      </c>
      <c r="K39" s="3">
        <v>38423744</v>
      </c>
      <c r="L39" s="2">
        <f t="shared" si="6"/>
        <v>-4116146</v>
      </c>
      <c r="M39" s="8">
        <f t="shared" si="7"/>
        <v>-13.865786707770281</v>
      </c>
    </row>
    <row r="40" spans="1:13" ht="12.75" customHeight="1">
      <c r="A40" s="4" t="s">
        <v>52</v>
      </c>
      <c r="B40" s="3">
        <v>42974733</v>
      </c>
      <c r="C40" s="3">
        <v>8483995</v>
      </c>
      <c r="D40" s="3">
        <v>72941938</v>
      </c>
      <c r="E40" s="3">
        <v>15075100</v>
      </c>
      <c r="F40" s="2">
        <f t="shared" si="4"/>
        <v>-29967205</v>
      </c>
      <c r="G40" s="8">
        <f t="shared" si="5"/>
        <v>-41.083642444487836</v>
      </c>
      <c r="H40" s="3">
        <v>11192096</v>
      </c>
      <c r="I40" s="3">
        <v>2350808</v>
      </c>
      <c r="J40" s="3">
        <v>24861975</v>
      </c>
      <c r="K40" s="3">
        <v>5238200</v>
      </c>
      <c r="L40" s="2">
        <f t="shared" si="6"/>
        <v>-13669879</v>
      </c>
      <c r="M40" s="8">
        <f t="shared" si="7"/>
        <v>-54.98307757127099</v>
      </c>
    </row>
    <row r="41" spans="1:13" ht="12.75" customHeight="1">
      <c r="A41" s="4" t="s">
        <v>53</v>
      </c>
      <c r="B41" s="3">
        <v>30965521</v>
      </c>
      <c r="C41" s="3">
        <v>16345731</v>
      </c>
      <c r="D41" s="3">
        <v>59947689</v>
      </c>
      <c r="E41" s="3">
        <v>24074940</v>
      </c>
      <c r="F41" s="2">
        <f t="shared" si="4"/>
        <v>-28982168</v>
      </c>
      <c r="G41" s="8">
        <f t="shared" si="5"/>
        <v>-48.34576358731694</v>
      </c>
      <c r="H41" s="3">
        <v>12292543</v>
      </c>
      <c r="I41" s="3">
        <v>6497272</v>
      </c>
      <c r="J41" s="3">
        <v>20543243</v>
      </c>
      <c r="K41" s="3">
        <v>8429164</v>
      </c>
      <c r="L41" s="2">
        <f t="shared" si="6"/>
        <v>-8250700</v>
      </c>
      <c r="M41" s="8">
        <f t="shared" si="7"/>
        <v>-40.16259750225415</v>
      </c>
    </row>
    <row r="42" spans="1:13" ht="12.75" customHeight="1">
      <c r="A42" s="4" t="s">
        <v>12</v>
      </c>
      <c r="B42" s="3">
        <v>29755429</v>
      </c>
      <c r="C42" s="3">
        <v>20952743</v>
      </c>
      <c r="D42" s="3">
        <v>57581992</v>
      </c>
      <c r="E42" s="3">
        <v>31413257</v>
      </c>
      <c r="F42" s="2">
        <f t="shared" si="4"/>
        <v>-27826563</v>
      </c>
      <c r="G42" s="8">
        <f t="shared" si="5"/>
        <v>-48.32511351812907</v>
      </c>
      <c r="H42" s="3">
        <v>9444702</v>
      </c>
      <c r="I42" s="3">
        <v>7192122</v>
      </c>
      <c r="J42" s="3">
        <v>25556163</v>
      </c>
      <c r="K42" s="3">
        <v>16099151</v>
      </c>
      <c r="L42" s="2">
        <f t="shared" si="6"/>
        <v>-16111461</v>
      </c>
      <c r="M42" s="8">
        <f t="shared" si="7"/>
        <v>-63.04334887831167</v>
      </c>
    </row>
    <row r="43" spans="1:13" ht="12.75" customHeight="1">
      <c r="A43" s="4" t="s">
        <v>54</v>
      </c>
      <c r="B43" s="3">
        <v>26538024</v>
      </c>
      <c r="C43" s="3">
        <v>14366278</v>
      </c>
      <c r="D43" s="3">
        <v>41150008</v>
      </c>
      <c r="E43" s="3">
        <v>20212309</v>
      </c>
      <c r="F43" s="2">
        <f t="shared" si="4"/>
        <v>-14611984</v>
      </c>
      <c r="G43" s="8">
        <f t="shared" si="5"/>
        <v>-35.5090672157342</v>
      </c>
      <c r="H43" s="3">
        <v>10232689</v>
      </c>
      <c r="I43" s="3">
        <v>5372052</v>
      </c>
      <c r="J43" s="3">
        <v>15614077</v>
      </c>
      <c r="K43" s="3">
        <v>7870578</v>
      </c>
      <c r="L43" s="2">
        <f t="shared" si="6"/>
        <v>-5381388</v>
      </c>
      <c r="M43" s="8">
        <f t="shared" si="7"/>
        <v>-34.464976700191755</v>
      </c>
    </row>
    <row r="44" spans="1:13" ht="12.75" customHeight="1">
      <c r="A44" s="4" t="s">
        <v>55</v>
      </c>
      <c r="B44" s="3">
        <v>24207787</v>
      </c>
      <c r="C44" s="3">
        <v>1457</v>
      </c>
      <c r="D44" s="3">
        <v>41592272</v>
      </c>
      <c r="E44" s="3">
        <v>1642</v>
      </c>
      <c r="F44" s="2">
        <f t="shared" si="4"/>
        <v>-17384485</v>
      </c>
      <c r="G44" s="8">
        <f t="shared" si="5"/>
        <v>-41.79739207321976</v>
      </c>
      <c r="H44" s="3">
        <v>13121324</v>
      </c>
      <c r="I44" s="3">
        <v>799</v>
      </c>
      <c r="J44" s="3">
        <v>14229285</v>
      </c>
      <c r="K44" s="3">
        <v>565</v>
      </c>
      <c r="L44" s="2">
        <f t="shared" si="6"/>
        <v>-1107961</v>
      </c>
      <c r="M44" s="8">
        <f t="shared" si="7"/>
        <v>-7.786484001128659</v>
      </c>
    </row>
    <row r="45" spans="1:13" ht="12.75" customHeight="1">
      <c r="A45" s="4" t="s">
        <v>9</v>
      </c>
      <c r="B45" s="3">
        <v>23089740</v>
      </c>
      <c r="C45" s="3">
        <v>2124888</v>
      </c>
      <c r="D45" s="3">
        <v>26360985</v>
      </c>
      <c r="E45" s="3">
        <v>2632312</v>
      </c>
      <c r="F45" s="2">
        <f t="shared" si="4"/>
        <v>-3271245</v>
      </c>
      <c r="G45" s="8">
        <f t="shared" si="5"/>
        <v>-12.409418692055702</v>
      </c>
      <c r="H45" s="3">
        <v>7917977</v>
      </c>
      <c r="I45" s="3">
        <v>729918</v>
      </c>
      <c r="J45" s="3">
        <v>10442871</v>
      </c>
      <c r="K45" s="3">
        <v>1234524</v>
      </c>
      <c r="L45" s="2">
        <f t="shared" si="6"/>
        <v>-2524894</v>
      </c>
      <c r="M45" s="8">
        <f t="shared" si="7"/>
        <v>-24.178159435274075</v>
      </c>
    </row>
    <row r="46" spans="1:13" ht="12.75" customHeight="1">
      <c r="A46" s="4" t="s">
        <v>56</v>
      </c>
      <c r="B46" s="3">
        <v>20926696</v>
      </c>
      <c r="C46" s="3">
        <v>44785</v>
      </c>
      <c r="D46" s="3">
        <v>30304574</v>
      </c>
      <c r="E46" s="3">
        <v>56395</v>
      </c>
      <c r="F46" s="2">
        <f t="shared" si="4"/>
        <v>-9377878</v>
      </c>
      <c r="G46" s="8">
        <f t="shared" si="5"/>
        <v>-30.945420978364517</v>
      </c>
      <c r="H46" s="3">
        <v>7710453</v>
      </c>
      <c r="I46" s="3">
        <v>15904</v>
      </c>
      <c r="J46" s="3">
        <v>10066778</v>
      </c>
      <c r="K46" s="3">
        <v>18934</v>
      </c>
      <c r="L46" s="2">
        <f t="shared" si="6"/>
        <v>-2356325</v>
      </c>
      <c r="M46" s="8">
        <f t="shared" si="7"/>
        <v>-23.406943115264884</v>
      </c>
    </row>
    <row r="47" spans="1:13" ht="12.75" customHeight="1">
      <c r="A47" s="4" t="s">
        <v>13</v>
      </c>
      <c r="B47" s="3">
        <v>13294088</v>
      </c>
      <c r="C47" s="3">
        <v>7574854</v>
      </c>
      <c r="D47" s="3">
        <v>10333551</v>
      </c>
      <c r="E47" s="3">
        <v>4426912</v>
      </c>
      <c r="F47" s="2">
        <f t="shared" si="4"/>
        <v>2960537</v>
      </c>
      <c r="G47" s="8">
        <f t="shared" si="5"/>
        <v>28.649754571298867</v>
      </c>
      <c r="H47" s="3">
        <v>3211886</v>
      </c>
      <c r="I47" s="3">
        <v>1798992</v>
      </c>
      <c r="J47" s="3">
        <v>2530833</v>
      </c>
      <c r="K47" s="3">
        <v>1096519</v>
      </c>
      <c r="L47" s="2">
        <f t="shared" si="6"/>
        <v>681053</v>
      </c>
      <c r="M47" s="8">
        <f t="shared" si="7"/>
        <v>26.910230742210175</v>
      </c>
    </row>
    <row r="48" spans="1:13" ht="12.75" customHeight="1">
      <c r="A48" s="4" t="s">
        <v>19</v>
      </c>
      <c r="B48" s="3">
        <v>10577492</v>
      </c>
      <c r="C48" s="3">
        <v>28893140</v>
      </c>
      <c r="D48" s="3">
        <v>6842041</v>
      </c>
      <c r="E48" s="3">
        <v>5330689</v>
      </c>
      <c r="F48" s="2">
        <f t="shared" si="4"/>
        <v>3735451</v>
      </c>
      <c r="G48" s="8">
        <f t="shared" si="5"/>
        <v>54.59556585527623</v>
      </c>
      <c r="H48" s="3">
        <v>8344814</v>
      </c>
      <c r="I48" s="3">
        <v>27105641</v>
      </c>
      <c r="J48" s="3">
        <v>3045230</v>
      </c>
      <c r="K48" s="3">
        <v>1970809</v>
      </c>
      <c r="L48" s="2">
        <f t="shared" si="6"/>
        <v>5299584</v>
      </c>
      <c r="M48" s="8">
        <f t="shared" si="7"/>
        <v>174.02902243837084</v>
      </c>
    </row>
    <row r="49" spans="1:13" ht="12.75" customHeight="1">
      <c r="A49" s="4" t="s">
        <v>8</v>
      </c>
      <c r="B49" s="3">
        <v>8704933</v>
      </c>
      <c r="C49" s="3">
        <v>13500000</v>
      </c>
      <c r="D49" s="3">
        <v>798000</v>
      </c>
      <c r="E49" s="3">
        <v>1200000</v>
      </c>
      <c r="F49" s="2">
        <f t="shared" si="4"/>
        <v>7906933</v>
      </c>
      <c r="G49" s="8">
        <f t="shared" si="5"/>
        <v>990.8437343358395</v>
      </c>
      <c r="H49" s="3">
        <v>4323706</v>
      </c>
      <c r="I49" s="3">
        <v>7000000</v>
      </c>
      <c r="J49" s="3">
        <v>0</v>
      </c>
      <c r="K49" s="3">
        <v>0</v>
      </c>
      <c r="L49" s="2">
        <f t="shared" si="6"/>
        <v>4323706</v>
      </c>
      <c r="M49" s="8">
        <f t="shared" si="7"/>
        <v>0</v>
      </c>
    </row>
    <row r="50" spans="1:13" ht="12.75" customHeight="1">
      <c r="A50" s="4" t="s">
        <v>57</v>
      </c>
      <c r="B50" s="3">
        <v>5598763</v>
      </c>
      <c r="C50" s="3">
        <v>1239081</v>
      </c>
      <c r="D50" s="3">
        <v>3446039</v>
      </c>
      <c r="E50" s="3">
        <v>612419</v>
      </c>
      <c r="F50" s="2">
        <f t="shared" si="4"/>
        <v>2152724</v>
      </c>
      <c r="G50" s="8">
        <f t="shared" si="5"/>
        <v>62.46951935250878</v>
      </c>
      <c r="H50" s="3">
        <v>3543674</v>
      </c>
      <c r="I50" s="3">
        <v>903312</v>
      </c>
      <c r="J50" s="3">
        <v>1006240</v>
      </c>
      <c r="K50" s="3">
        <v>227960</v>
      </c>
      <c r="L50" s="2">
        <f t="shared" si="6"/>
        <v>2537434</v>
      </c>
      <c r="M50" s="8">
        <f t="shared" si="7"/>
        <v>252.16986007314358</v>
      </c>
    </row>
    <row r="51" spans="1:13" ht="12.75" customHeight="1">
      <c r="A51" s="4" t="s">
        <v>58</v>
      </c>
      <c r="B51" s="3">
        <v>5467872</v>
      </c>
      <c r="C51" s="3">
        <v>9178191</v>
      </c>
      <c r="D51" s="3">
        <v>6150601</v>
      </c>
      <c r="E51" s="3">
        <v>8194734</v>
      </c>
      <c r="F51" s="2">
        <f t="shared" si="4"/>
        <v>-682729</v>
      </c>
      <c r="G51" s="8">
        <f t="shared" si="5"/>
        <v>-11.100199801612883</v>
      </c>
      <c r="H51" s="3">
        <v>1722595</v>
      </c>
      <c r="I51" s="3">
        <v>2357800</v>
      </c>
      <c r="J51" s="3">
        <v>4454023</v>
      </c>
      <c r="K51" s="3">
        <v>5911176</v>
      </c>
      <c r="L51" s="2">
        <f t="shared" si="6"/>
        <v>-2731428</v>
      </c>
      <c r="M51" s="8">
        <f t="shared" si="7"/>
        <v>-61.324963970774284</v>
      </c>
    </row>
    <row r="52" spans="1:13" ht="12.75" customHeight="1">
      <c r="A52" s="4" t="s">
        <v>59</v>
      </c>
      <c r="B52" s="3">
        <v>4644638</v>
      </c>
      <c r="C52" s="3">
        <v>184</v>
      </c>
      <c r="D52" s="3">
        <v>8623499</v>
      </c>
      <c r="E52" s="3">
        <v>220</v>
      </c>
      <c r="F52" s="2">
        <f t="shared" si="4"/>
        <v>-3978861</v>
      </c>
      <c r="G52" s="8">
        <f t="shared" si="5"/>
        <v>-46.13975139325696</v>
      </c>
      <c r="H52" s="3">
        <v>1695914</v>
      </c>
      <c r="I52" s="3">
        <v>53</v>
      </c>
      <c r="J52" s="3">
        <v>4527114</v>
      </c>
      <c r="K52" s="3">
        <v>116</v>
      </c>
      <c r="L52" s="2">
        <f t="shared" si="6"/>
        <v>-2831200</v>
      </c>
      <c r="M52" s="8">
        <f t="shared" si="7"/>
        <v>-62.53873880799114</v>
      </c>
    </row>
    <row r="53" spans="1:13" ht="12.75" customHeight="1">
      <c r="A53" s="4" t="s">
        <v>60</v>
      </c>
      <c r="B53" s="3">
        <v>3638670</v>
      </c>
      <c r="C53" s="3">
        <v>2130319</v>
      </c>
      <c r="D53" s="3">
        <v>7137207</v>
      </c>
      <c r="E53" s="3">
        <v>4902476</v>
      </c>
      <c r="F53" s="2">
        <f t="shared" si="4"/>
        <v>-3498537</v>
      </c>
      <c r="G53" s="8">
        <f t="shared" si="5"/>
        <v>-49.018292449693554</v>
      </c>
      <c r="H53" s="3">
        <v>1563252</v>
      </c>
      <c r="I53" s="3">
        <v>913077</v>
      </c>
      <c r="J53" s="3">
        <v>2718809</v>
      </c>
      <c r="K53" s="3">
        <v>1979110</v>
      </c>
      <c r="L53" s="2">
        <f t="shared" si="6"/>
        <v>-1155557</v>
      </c>
      <c r="M53" s="8">
        <f t="shared" si="7"/>
        <v>-42.50232362773553</v>
      </c>
    </row>
    <row r="54" spans="1:13" ht="12.75" customHeight="1">
      <c r="A54" s="4" t="s">
        <v>61</v>
      </c>
      <c r="B54" s="3">
        <v>2603401</v>
      </c>
      <c r="C54" s="3">
        <v>2055809</v>
      </c>
      <c r="D54" s="3">
        <v>1661987</v>
      </c>
      <c r="E54" s="3">
        <v>1254642</v>
      </c>
      <c r="F54" s="2">
        <f t="shared" si="4"/>
        <v>941414</v>
      </c>
      <c r="G54" s="8">
        <f t="shared" si="5"/>
        <v>56.64388469945914</v>
      </c>
      <c r="H54" s="3">
        <v>1083324</v>
      </c>
      <c r="I54" s="3">
        <v>846125</v>
      </c>
      <c r="J54" s="3">
        <v>482140</v>
      </c>
      <c r="K54" s="3">
        <v>361775</v>
      </c>
      <c r="L54" s="2">
        <f t="shared" si="6"/>
        <v>601184</v>
      </c>
      <c r="M54" s="8">
        <f t="shared" si="7"/>
        <v>124.69075372298502</v>
      </c>
    </row>
    <row r="55" spans="1:13" ht="12.75" customHeight="1">
      <c r="A55" s="27" t="s">
        <v>16</v>
      </c>
      <c r="B55" s="3">
        <f>B34-SUM(B35:B54)</f>
        <v>75928253</v>
      </c>
      <c r="C55" s="3">
        <f>C34-SUM(C35:C54)</f>
        <v>53150034</v>
      </c>
      <c r="D55" s="3">
        <f>D34-SUM(D35:D54)</f>
        <v>105421677</v>
      </c>
      <c r="E55" s="3">
        <f>E34-SUM(E35:E54)</f>
        <v>63869477</v>
      </c>
      <c r="F55" s="2">
        <f t="shared" si="4"/>
        <v>-29493424</v>
      </c>
      <c r="G55" s="8">
        <f t="shared" si="5"/>
        <v>-27.976621923781387</v>
      </c>
      <c r="H55" s="3">
        <v>23058277</v>
      </c>
      <c r="I55" s="3">
        <v>18246487</v>
      </c>
      <c r="J55" s="3">
        <v>25334553</v>
      </c>
      <c r="K55" s="3">
        <v>18291158</v>
      </c>
      <c r="L55" s="2">
        <f>H55-J55</f>
        <v>-2276276</v>
      </c>
      <c r="M55" s="8">
        <f>IF(J55=0,0,(H55-J55)/J55*100)</f>
        <v>-8.984867425922218</v>
      </c>
    </row>
    <row r="56" spans="1:13" ht="12.75" customHeight="1">
      <c r="A56" s="28"/>
      <c r="B56" s="10"/>
      <c r="C56" s="10"/>
      <c r="D56" s="10"/>
      <c r="E56" s="10"/>
      <c r="F56" s="11"/>
      <c r="G56" s="12"/>
      <c r="H56" s="10"/>
      <c r="I56" s="10"/>
      <c r="J56" s="10"/>
      <c r="K56" s="10"/>
      <c r="L56" s="11"/>
      <c r="M56" s="12"/>
    </row>
    <row r="57" spans="1:13" ht="12.75" customHeight="1">
      <c r="A57" s="34" t="s">
        <v>78</v>
      </c>
      <c r="B57" s="3">
        <v>27413488376</v>
      </c>
      <c r="C57" s="3">
        <v>15068196871</v>
      </c>
      <c r="D57" s="3">
        <v>41349903414</v>
      </c>
      <c r="E57" s="3">
        <v>19807667343</v>
      </c>
      <c r="F57" s="2">
        <f>B57-D57</f>
        <v>-13936415038</v>
      </c>
      <c r="G57" s="8">
        <f>IF(D57=0,0,(B57-D57)/D57*100)</f>
        <v>-33.70362174360363</v>
      </c>
      <c r="H57" s="3">
        <v>9874310722</v>
      </c>
      <c r="I57" s="3">
        <v>5855785367</v>
      </c>
      <c r="J57" s="3">
        <v>14102669568</v>
      </c>
      <c r="K57" s="3">
        <v>6502209510</v>
      </c>
      <c r="L57" s="2">
        <f>H57-J57</f>
        <v>-4228358846</v>
      </c>
      <c r="M57" s="8">
        <f>IF(J57=0,0,(H57-J57)/J57*100)</f>
        <v>-29.98268395647913</v>
      </c>
    </row>
    <row r="58" spans="1:13" ht="12.75" customHeight="1">
      <c r="A58" s="4" t="s">
        <v>62</v>
      </c>
      <c r="B58" s="3">
        <v>1574929938</v>
      </c>
      <c r="C58" s="3">
        <v>9123207</v>
      </c>
      <c r="D58" s="3">
        <v>1394704380</v>
      </c>
      <c r="E58" s="3">
        <v>7628623</v>
      </c>
      <c r="F58" s="2">
        <f aca="true" t="shared" si="8" ref="F58:F78">B58-D58</f>
        <v>180225558</v>
      </c>
      <c r="G58" s="8">
        <f aca="true" t="shared" si="9" ref="G58:G78">IF(D58=0,0,(B58-D58)/D58*100)</f>
        <v>12.922133219370831</v>
      </c>
      <c r="H58" s="3">
        <v>577214355</v>
      </c>
      <c r="I58" s="3">
        <v>2864791</v>
      </c>
      <c r="J58" s="3">
        <v>508533823</v>
      </c>
      <c r="K58" s="3">
        <v>2904393</v>
      </c>
      <c r="L58" s="2">
        <f aca="true" t="shared" si="10" ref="L58:L77">H58-J58</f>
        <v>68680532</v>
      </c>
      <c r="M58" s="8">
        <f aca="true" t="shared" si="11" ref="M58:M77">IF(J58=0,0,(H58-J58)/J58*100)</f>
        <v>13.505597640454292</v>
      </c>
    </row>
    <row r="59" spans="1:13" ht="12.75" customHeight="1">
      <c r="A59" s="4" t="s">
        <v>15</v>
      </c>
      <c r="B59" s="3">
        <v>1034451105</v>
      </c>
      <c r="C59" s="3">
        <v>134696329</v>
      </c>
      <c r="D59" s="3">
        <v>1471963885</v>
      </c>
      <c r="E59" s="3">
        <v>196583365</v>
      </c>
      <c r="F59" s="2">
        <f t="shared" si="8"/>
        <v>-437512780</v>
      </c>
      <c r="G59" s="8">
        <f t="shared" si="9"/>
        <v>-29.723064842722007</v>
      </c>
      <c r="H59" s="3">
        <v>403053801</v>
      </c>
      <c r="I59" s="3">
        <v>50627837</v>
      </c>
      <c r="J59" s="3">
        <v>537603537</v>
      </c>
      <c r="K59" s="3">
        <v>71276863</v>
      </c>
      <c r="L59" s="2">
        <f t="shared" si="10"/>
        <v>-134549736</v>
      </c>
      <c r="M59" s="8">
        <f t="shared" si="11"/>
        <v>-25.027688015378512</v>
      </c>
    </row>
    <row r="60" spans="1:13" ht="12.75" customHeight="1">
      <c r="A60" s="4" t="s">
        <v>63</v>
      </c>
      <c r="B60" s="3">
        <v>607439538</v>
      </c>
      <c r="C60" s="3">
        <v>413420</v>
      </c>
      <c r="D60" s="3">
        <v>1106828953</v>
      </c>
      <c r="E60" s="3">
        <v>661960</v>
      </c>
      <c r="F60" s="2">
        <f t="shared" si="8"/>
        <v>-499389415</v>
      </c>
      <c r="G60" s="8">
        <f t="shared" si="9"/>
        <v>-45.11893311486224</v>
      </c>
      <c r="H60" s="3">
        <v>232857029</v>
      </c>
      <c r="I60" s="3">
        <v>167100</v>
      </c>
      <c r="J60" s="3">
        <v>365444642</v>
      </c>
      <c r="K60" s="3">
        <v>229064</v>
      </c>
      <c r="L60" s="2">
        <f t="shared" si="10"/>
        <v>-132587613</v>
      </c>
      <c r="M60" s="8">
        <f t="shared" si="11"/>
        <v>-36.28117579570369</v>
      </c>
    </row>
    <row r="61" spans="1:13" ht="12.75" customHeight="1">
      <c r="A61" s="4" t="s">
        <v>17</v>
      </c>
      <c r="B61" s="3">
        <v>586661105</v>
      </c>
      <c r="C61" s="3">
        <v>52220080</v>
      </c>
      <c r="D61" s="3">
        <v>1297906339</v>
      </c>
      <c r="E61" s="3">
        <v>105636642</v>
      </c>
      <c r="F61" s="2">
        <f t="shared" si="8"/>
        <v>-711245234</v>
      </c>
      <c r="G61" s="8">
        <f t="shared" si="9"/>
        <v>-54.79942678668125</v>
      </c>
      <c r="H61" s="3">
        <v>270248372</v>
      </c>
      <c r="I61" s="3">
        <v>23733686</v>
      </c>
      <c r="J61" s="3">
        <v>540147970</v>
      </c>
      <c r="K61" s="3">
        <v>44421366</v>
      </c>
      <c r="L61" s="2">
        <f t="shared" si="10"/>
        <v>-269899598</v>
      </c>
      <c r="M61" s="8">
        <f t="shared" si="11"/>
        <v>-49.96771495781054</v>
      </c>
    </row>
    <row r="62" spans="1:13" ht="12.75" customHeight="1">
      <c r="A62" s="4" t="s">
        <v>64</v>
      </c>
      <c r="B62" s="3">
        <v>540602424</v>
      </c>
      <c r="C62" s="3">
        <v>44775596</v>
      </c>
      <c r="D62" s="3">
        <v>540524344</v>
      </c>
      <c r="E62" s="3">
        <v>41629621</v>
      </c>
      <c r="F62" s="2">
        <f t="shared" si="8"/>
        <v>78080</v>
      </c>
      <c r="G62" s="8">
        <f t="shared" si="9"/>
        <v>0.01444523283117846</v>
      </c>
      <c r="H62" s="3">
        <v>174188194</v>
      </c>
      <c r="I62" s="3">
        <v>13996518</v>
      </c>
      <c r="J62" s="3">
        <v>211251193</v>
      </c>
      <c r="K62" s="3">
        <v>13045540</v>
      </c>
      <c r="L62" s="2">
        <f t="shared" si="10"/>
        <v>-37062999</v>
      </c>
      <c r="M62" s="8">
        <f t="shared" si="11"/>
        <v>-17.544515831444322</v>
      </c>
    </row>
    <row r="63" spans="1:13" ht="12.75" customHeight="1">
      <c r="A63" s="4" t="s">
        <v>65</v>
      </c>
      <c r="B63" s="3">
        <v>538403706</v>
      </c>
      <c r="C63" s="3">
        <v>1317685122</v>
      </c>
      <c r="D63" s="3">
        <v>1411258551</v>
      </c>
      <c r="E63" s="3">
        <v>2195485143</v>
      </c>
      <c r="F63" s="2">
        <f t="shared" si="8"/>
        <v>-872854845</v>
      </c>
      <c r="G63" s="8">
        <f t="shared" si="9"/>
        <v>-61.8493928261059</v>
      </c>
      <c r="H63" s="3">
        <v>316728146</v>
      </c>
      <c r="I63" s="3">
        <v>808713756</v>
      </c>
      <c r="J63" s="3">
        <v>396304226</v>
      </c>
      <c r="K63" s="3">
        <v>750558916</v>
      </c>
      <c r="L63" s="2">
        <f t="shared" si="10"/>
        <v>-79576080</v>
      </c>
      <c r="M63" s="8">
        <f t="shared" si="11"/>
        <v>-20.07954363827551</v>
      </c>
    </row>
    <row r="64" spans="1:13" ht="12.75" customHeight="1">
      <c r="A64" s="4" t="s">
        <v>66</v>
      </c>
      <c r="B64" s="3">
        <v>525178388</v>
      </c>
      <c r="C64" s="3">
        <v>2470434</v>
      </c>
      <c r="D64" s="3">
        <v>931296679</v>
      </c>
      <c r="E64" s="3">
        <v>3892205</v>
      </c>
      <c r="F64" s="2">
        <f t="shared" si="8"/>
        <v>-406118291</v>
      </c>
      <c r="G64" s="8">
        <f t="shared" si="9"/>
        <v>-43.60783197853538</v>
      </c>
      <c r="H64" s="3">
        <v>189877854</v>
      </c>
      <c r="I64" s="3">
        <v>941258</v>
      </c>
      <c r="J64" s="3">
        <v>352577593</v>
      </c>
      <c r="K64" s="3">
        <v>1466617</v>
      </c>
      <c r="L64" s="2">
        <f t="shared" si="10"/>
        <v>-162699739</v>
      </c>
      <c r="M64" s="8">
        <f t="shared" si="11"/>
        <v>-46.145796621851694</v>
      </c>
    </row>
    <row r="65" spans="1:13" ht="12.75" customHeight="1">
      <c r="A65" s="4" t="s">
        <v>67</v>
      </c>
      <c r="B65" s="3">
        <v>520987293</v>
      </c>
      <c r="C65" s="3">
        <v>1263611822</v>
      </c>
      <c r="D65" s="3">
        <v>987242472</v>
      </c>
      <c r="E65" s="3">
        <v>1648797949</v>
      </c>
      <c r="F65" s="2">
        <f t="shared" si="8"/>
        <v>-466255179</v>
      </c>
      <c r="G65" s="8">
        <f t="shared" si="9"/>
        <v>-47.228030825643</v>
      </c>
      <c r="H65" s="3">
        <v>200987260</v>
      </c>
      <c r="I65" s="3">
        <v>506071330</v>
      </c>
      <c r="J65" s="3">
        <v>380852835</v>
      </c>
      <c r="K65" s="3">
        <v>715639147</v>
      </c>
      <c r="L65" s="2">
        <f t="shared" si="10"/>
        <v>-179865575</v>
      </c>
      <c r="M65" s="8">
        <f t="shared" si="11"/>
        <v>-47.22705425049547</v>
      </c>
    </row>
    <row r="66" spans="1:13" ht="12.75" customHeight="1">
      <c r="A66" s="4" t="s">
        <v>68</v>
      </c>
      <c r="B66" s="3">
        <v>518224086</v>
      </c>
      <c r="C66" s="3">
        <v>100583000</v>
      </c>
      <c r="D66" s="3">
        <v>428900953</v>
      </c>
      <c r="E66" s="3">
        <v>71882440</v>
      </c>
      <c r="F66" s="2">
        <f t="shared" si="8"/>
        <v>89323133</v>
      </c>
      <c r="G66" s="8">
        <f t="shared" si="9"/>
        <v>20.826051417050593</v>
      </c>
      <c r="H66" s="3">
        <v>0</v>
      </c>
      <c r="I66" s="3">
        <v>0</v>
      </c>
      <c r="J66" s="3">
        <v>4219</v>
      </c>
      <c r="K66" s="3">
        <v>32</v>
      </c>
      <c r="L66" s="2">
        <f t="shared" si="10"/>
        <v>-4219</v>
      </c>
      <c r="M66" s="8">
        <f t="shared" si="11"/>
        <v>-100</v>
      </c>
    </row>
    <row r="67" spans="1:13" ht="12.75" customHeight="1">
      <c r="A67" s="4" t="s">
        <v>69</v>
      </c>
      <c r="B67" s="3">
        <v>500007375</v>
      </c>
      <c r="C67" s="3">
        <v>118690</v>
      </c>
      <c r="D67" s="3">
        <v>521567735</v>
      </c>
      <c r="E67" s="3">
        <v>273519</v>
      </c>
      <c r="F67" s="2">
        <f t="shared" si="8"/>
        <v>-21560360</v>
      </c>
      <c r="G67" s="8">
        <f t="shared" si="9"/>
        <v>-4.133760306319561</v>
      </c>
      <c r="H67" s="3">
        <v>206523341</v>
      </c>
      <c r="I67" s="3">
        <v>38839</v>
      </c>
      <c r="J67" s="3">
        <v>192590392</v>
      </c>
      <c r="K67" s="3">
        <v>93846</v>
      </c>
      <c r="L67" s="2">
        <f t="shared" si="10"/>
        <v>13932949</v>
      </c>
      <c r="M67" s="8">
        <f t="shared" si="11"/>
        <v>7.234498489415817</v>
      </c>
    </row>
    <row r="68" spans="1:13" ht="12.75" customHeight="1">
      <c r="A68" s="4" t="s">
        <v>70</v>
      </c>
      <c r="B68" s="3">
        <v>494806158</v>
      </c>
      <c r="C68" s="3">
        <v>5296338</v>
      </c>
      <c r="D68" s="3">
        <v>662374538</v>
      </c>
      <c r="E68" s="3">
        <v>7160772</v>
      </c>
      <c r="F68" s="2">
        <f t="shared" si="8"/>
        <v>-167568380</v>
      </c>
      <c r="G68" s="8">
        <f t="shared" si="9"/>
        <v>-25.298131251536727</v>
      </c>
      <c r="H68" s="3">
        <v>184914755</v>
      </c>
      <c r="I68" s="3">
        <v>1926113</v>
      </c>
      <c r="J68" s="3">
        <v>238572057</v>
      </c>
      <c r="K68" s="3">
        <v>2678927</v>
      </c>
      <c r="L68" s="2">
        <f t="shared" si="10"/>
        <v>-53657302</v>
      </c>
      <c r="M68" s="8">
        <f t="shared" si="11"/>
        <v>-22.491025426334822</v>
      </c>
    </row>
    <row r="69" spans="1:13" ht="12.75" customHeight="1">
      <c r="A69" s="4" t="s">
        <v>71</v>
      </c>
      <c r="B69" s="3">
        <v>402445102</v>
      </c>
      <c r="C69" s="3">
        <v>39309888</v>
      </c>
      <c r="D69" s="3">
        <v>546664628</v>
      </c>
      <c r="E69" s="3">
        <v>54045997</v>
      </c>
      <c r="F69" s="2">
        <f t="shared" si="8"/>
        <v>-144219526</v>
      </c>
      <c r="G69" s="8">
        <f t="shared" si="9"/>
        <v>-26.381718994264247</v>
      </c>
      <c r="H69" s="3">
        <v>149311359</v>
      </c>
      <c r="I69" s="3">
        <v>14371846</v>
      </c>
      <c r="J69" s="3">
        <v>198884749</v>
      </c>
      <c r="K69" s="3">
        <v>18931199</v>
      </c>
      <c r="L69" s="2">
        <f t="shared" si="10"/>
        <v>-49573390</v>
      </c>
      <c r="M69" s="8">
        <f t="shared" si="11"/>
        <v>-24.925686986687953</v>
      </c>
    </row>
    <row r="70" spans="1:13" ht="12.75" customHeight="1">
      <c r="A70" s="4" t="s">
        <v>7</v>
      </c>
      <c r="B70" s="3">
        <v>391398089</v>
      </c>
      <c r="C70" s="3">
        <v>39127881</v>
      </c>
      <c r="D70" s="3">
        <v>697793834</v>
      </c>
      <c r="E70" s="3">
        <v>76524905</v>
      </c>
      <c r="F70" s="2">
        <f t="shared" si="8"/>
        <v>-306395745</v>
      </c>
      <c r="G70" s="8">
        <f t="shared" si="9"/>
        <v>-43.909207859237114</v>
      </c>
      <c r="H70" s="3">
        <v>145441525</v>
      </c>
      <c r="I70" s="3">
        <v>14911423</v>
      </c>
      <c r="J70" s="3">
        <v>288646843</v>
      </c>
      <c r="K70" s="3">
        <v>27537789</v>
      </c>
      <c r="L70" s="2">
        <f t="shared" si="10"/>
        <v>-143205318</v>
      </c>
      <c r="M70" s="8">
        <f t="shared" si="11"/>
        <v>-49.61263962273788</v>
      </c>
    </row>
    <row r="71" spans="1:13" ht="12.75" customHeight="1">
      <c r="A71" s="4" t="s">
        <v>72</v>
      </c>
      <c r="B71" s="3">
        <v>385951242</v>
      </c>
      <c r="C71" s="3">
        <v>1020014914</v>
      </c>
      <c r="D71" s="3">
        <v>334264279</v>
      </c>
      <c r="E71" s="3">
        <v>736328988</v>
      </c>
      <c r="F71" s="2">
        <f t="shared" si="8"/>
        <v>51686963</v>
      </c>
      <c r="G71" s="8">
        <f t="shared" si="9"/>
        <v>15.462903530891495</v>
      </c>
      <c r="H71" s="3">
        <v>183008441</v>
      </c>
      <c r="I71" s="3">
        <v>486846786</v>
      </c>
      <c r="J71" s="3">
        <v>104595726</v>
      </c>
      <c r="K71" s="3">
        <v>219646918</v>
      </c>
      <c r="L71" s="2">
        <f t="shared" si="10"/>
        <v>78412715</v>
      </c>
      <c r="M71" s="8">
        <f t="shared" si="11"/>
        <v>74.96741788474225</v>
      </c>
    </row>
    <row r="72" spans="1:13" ht="12.75" customHeight="1">
      <c r="A72" s="4" t="s">
        <v>0</v>
      </c>
      <c r="B72" s="3">
        <v>369061826</v>
      </c>
      <c r="C72" s="3">
        <v>288817457</v>
      </c>
      <c r="D72" s="3">
        <v>649492049</v>
      </c>
      <c r="E72" s="3">
        <v>387303344</v>
      </c>
      <c r="F72" s="2">
        <f t="shared" si="8"/>
        <v>-280430223</v>
      </c>
      <c r="G72" s="8">
        <f t="shared" si="9"/>
        <v>-43.176852346655906</v>
      </c>
      <c r="H72" s="3">
        <v>129201474</v>
      </c>
      <c r="I72" s="3">
        <v>105125991</v>
      </c>
      <c r="J72" s="3">
        <v>192068577</v>
      </c>
      <c r="K72" s="3">
        <v>122144436</v>
      </c>
      <c r="L72" s="2">
        <f t="shared" si="10"/>
        <v>-62867103</v>
      </c>
      <c r="M72" s="8">
        <f t="shared" si="11"/>
        <v>-32.73159200841062</v>
      </c>
    </row>
    <row r="73" spans="1:13" ht="12.75" customHeight="1">
      <c r="A73" s="4" t="s">
        <v>5</v>
      </c>
      <c r="B73" s="3">
        <v>323039043</v>
      </c>
      <c r="C73" s="3">
        <v>23082492</v>
      </c>
      <c r="D73" s="3">
        <v>527283594</v>
      </c>
      <c r="E73" s="3">
        <v>35426370</v>
      </c>
      <c r="F73" s="2">
        <f t="shared" si="8"/>
        <v>-204244551</v>
      </c>
      <c r="G73" s="8">
        <f t="shared" si="9"/>
        <v>-38.73523722795745</v>
      </c>
      <c r="H73" s="3">
        <v>149338044</v>
      </c>
      <c r="I73" s="3">
        <v>10629887</v>
      </c>
      <c r="J73" s="3">
        <v>266040884</v>
      </c>
      <c r="K73" s="3">
        <v>17433537</v>
      </c>
      <c r="L73" s="2">
        <f t="shared" si="10"/>
        <v>-116702840</v>
      </c>
      <c r="M73" s="8">
        <f t="shared" si="11"/>
        <v>-43.866505871330666</v>
      </c>
    </row>
    <row r="74" spans="1:13" ht="12.75" customHeight="1">
      <c r="A74" s="4" t="s">
        <v>73</v>
      </c>
      <c r="B74" s="3">
        <v>314051953</v>
      </c>
      <c r="C74" s="3">
        <v>642649</v>
      </c>
      <c r="D74" s="3">
        <v>288848968</v>
      </c>
      <c r="E74" s="3">
        <v>574177</v>
      </c>
      <c r="F74" s="2">
        <f t="shared" si="8"/>
        <v>25202985</v>
      </c>
      <c r="G74" s="8">
        <f t="shared" si="9"/>
        <v>8.725315923579828</v>
      </c>
      <c r="H74" s="3">
        <v>111459196</v>
      </c>
      <c r="I74" s="3">
        <v>227470</v>
      </c>
      <c r="J74" s="3">
        <v>105929297</v>
      </c>
      <c r="K74" s="3">
        <v>210308</v>
      </c>
      <c r="L74" s="2">
        <f t="shared" si="10"/>
        <v>5529899</v>
      </c>
      <c r="M74" s="8">
        <f t="shared" si="11"/>
        <v>5.220367883683775</v>
      </c>
    </row>
    <row r="75" spans="1:13" ht="12.75" customHeight="1">
      <c r="A75" s="4" t="s">
        <v>74</v>
      </c>
      <c r="B75" s="3">
        <v>312976819</v>
      </c>
      <c r="C75" s="3">
        <v>900538082</v>
      </c>
      <c r="D75" s="3">
        <v>1275579458</v>
      </c>
      <c r="E75" s="3">
        <v>2014962014</v>
      </c>
      <c r="F75" s="2">
        <f t="shared" si="8"/>
        <v>-962602639</v>
      </c>
      <c r="G75" s="8">
        <f t="shared" si="9"/>
        <v>-75.46394957702431</v>
      </c>
      <c r="H75" s="3">
        <v>77579670</v>
      </c>
      <c r="I75" s="3">
        <v>244888421</v>
      </c>
      <c r="J75" s="3">
        <v>225717425</v>
      </c>
      <c r="K75" s="3">
        <v>409746722</v>
      </c>
      <c r="L75" s="2">
        <f t="shared" si="10"/>
        <v>-148137755</v>
      </c>
      <c r="M75" s="8">
        <f t="shared" si="11"/>
        <v>-65.62973815601521</v>
      </c>
    </row>
    <row r="76" spans="1:13" ht="12.75" customHeight="1">
      <c r="A76" s="4" t="s">
        <v>75</v>
      </c>
      <c r="B76" s="3">
        <v>309252387</v>
      </c>
      <c r="C76" s="3">
        <v>14337790</v>
      </c>
      <c r="D76" s="3">
        <v>722924903</v>
      </c>
      <c r="E76" s="3">
        <v>31921630</v>
      </c>
      <c r="F76" s="2">
        <f t="shared" si="8"/>
        <v>-413672516</v>
      </c>
      <c r="G76" s="8">
        <f t="shared" si="9"/>
        <v>-57.22205920467509</v>
      </c>
      <c r="H76" s="3">
        <v>97356497</v>
      </c>
      <c r="I76" s="3">
        <v>4864870</v>
      </c>
      <c r="J76" s="3">
        <v>265513166</v>
      </c>
      <c r="K76" s="3">
        <v>12204092</v>
      </c>
      <c r="L76" s="2">
        <f t="shared" si="10"/>
        <v>-168156669</v>
      </c>
      <c r="M76" s="8">
        <f t="shared" si="11"/>
        <v>-63.33270456350929</v>
      </c>
    </row>
    <row r="77" spans="1:13" ht="12.75" customHeight="1">
      <c r="A77" s="4" t="s">
        <v>76</v>
      </c>
      <c r="B77" s="3">
        <v>296965172</v>
      </c>
      <c r="C77" s="3">
        <v>25222095</v>
      </c>
      <c r="D77" s="3">
        <v>493616920</v>
      </c>
      <c r="E77" s="3">
        <v>50661197</v>
      </c>
      <c r="F77" s="2">
        <f t="shared" si="8"/>
        <v>-196651748</v>
      </c>
      <c r="G77" s="8">
        <f t="shared" si="9"/>
        <v>-39.83893988074801</v>
      </c>
      <c r="H77" s="3">
        <v>105516009</v>
      </c>
      <c r="I77" s="3">
        <v>8891881</v>
      </c>
      <c r="J77" s="3">
        <v>171356554</v>
      </c>
      <c r="K77" s="3">
        <v>15815710</v>
      </c>
      <c r="L77" s="2">
        <f t="shared" si="10"/>
        <v>-65840545</v>
      </c>
      <c r="M77" s="8">
        <f t="shared" si="11"/>
        <v>-38.42312620268963</v>
      </c>
    </row>
    <row r="78" spans="1:13" ht="12.75" customHeight="1">
      <c r="A78" s="27" t="s">
        <v>14</v>
      </c>
      <c r="B78" s="3">
        <f>B57-SUM(B58:B77)</f>
        <v>16866655627</v>
      </c>
      <c r="C78" s="3">
        <f>C57-SUM(C58:C77)</f>
        <v>9786109585</v>
      </c>
      <c r="D78" s="3">
        <f>D57-SUM(D58:D77)</f>
        <v>25058865952</v>
      </c>
      <c r="E78" s="3">
        <f>E57-SUM(E58:E77)</f>
        <v>12140286482</v>
      </c>
      <c r="F78" s="2">
        <f t="shared" si="8"/>
        <v>-8192210325</v>
      </c>
      <c r="G78" s="8">
        <f t="shared" si="9"/>
        <v>-32.69186379260775</v>
      </c>
      <c r="H78" s="3">
        <v>738068250</v>
      </c>
      <c r="I78" s="3">
        <v>292400618</v>
      </c>
      <c r="J78" s="3">
        <v>1137464011</v>
      </c>
      <c r="K78" s="3">
        <v>357622568</v>
      </c>
      <c r="L78" s="2">
        <f>H78-J78</f>
        <v>-399395761</v>
      </c>
      <c r="M78" s="8">
        <f>IF(J78=0,0,(H78-J78)/J78*100)</f>
        <v>-35.112826176264846</v>
      </c>
    </row>
  </sheetData>
  <sheetProtection/>
  <mergeCells count="6">
    <mergeCell ref="B5:G5"/>
    <mergeCell ref="B6:C6"/>
    <mergeCell ref="D6:E6"/>
    <mergeCell ref="H6:I6"/>
    <mergeCell ref="J6:K6"/>
    <mergeCell ref="H5:M5"/>
  </mergeCells>
  <printOptions/>
  <pageMargins left="0.2362204724409449" right="0.2362204724409449" top="0.7480314960629921" bottom="0.7480314960629921" header="0.31496062992125984" footer="0.31496062992125984"/>
  <pageSetup orientation="landscape" paperSize="9" scale="68" r:id="rId1"/>
  <headerFooter>
    <oddFooter>&amp;CBCI009&amp;R&amp;P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2016-04-07T15:44:34Z</cp:lastPrinted>
  <dcterms:created xsi:type="dcterms:W3CDTF">2016-03-09T14:49:08Z</dcterms:created>
  <dcterms:modified xsi:type="dcterms:W3CDTF">2016-04-07T15:45:05Z</dcterms:modified>
  <cp:category/>
  <cp:version/>
  <cp:contentType/>
  <cp:contentStatus/>
</cp:coreProperties>
</file>