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0" windowWidth="20940" windowHeight="9675" tabRatio="457" activeTab="0"/>
  </bookViews>
  <sheets>
    <sheet name="BCI009" sheetId="1" r:id="rId1"/>
  </sheets>
  <definedNames>
    <definedName name="_xlnm.Print_Titles" localSheetId="0">'BCI009'!$1:$7</definedName>
  </definedNames>
  <calcPr fullCalcOnLoad="1"/>
</workbook>
</file>

<file path=xl/sharedStrings.xml><?xml version="1.0" encoding="utf-8"?>
<sst xmlns="http://schemas.openxmlformats.org/spreadsheetml/2006/main" count="85" uniqueCount="81">
  <si>
    <t>POLIMEROS DE ETILENO, PROPILENO E ESTIRENO</t>
  </si>
  <si>
    <t>TRIGO EM GRAOS</t>
  </si>
  <si>
    <t>INSTRUMENTOS E APARELHOS MEDICOS</t>
  </si>
  <si>
    <t>PARTES E ACESSORIOS DE MAQS.AUTOMAT.P/PROCESS.DE DADOS</t>
  </si>
  <si>
    <t>OLEOS BRUTOS DE PETROLEO</t>
  </si>
  <si>
    <t>ALUMINIO EM BRUTO</t>
  </si>
  <si>
    <t>VEICULOS DE CARGA</t>
  </si>
  <si>
    <t>BORRACHA SINTETICA E BORRACHA ARTIFICIAL</t>
  </si>
  <si>
    <t>MOTORES,GERADORES E TRANSFORMADORES ELETR.E SUAS PARTES</t>
  </si>
  <si>
    <t>OLEOS COMBUSTIVEIS (OLEO DIESEL,"FUEL-OIL",ETC.)</t>
  </si>
  <si>
    <t>SUCOS E EXTRATOS VEGETAIS E MATERIAS PECTICAS</t>
  </si>
  <si>
    <t>GAS NATURAL</t>
  </si>
  <si>
    <t>MINERIOS DE COBRE E SEUS CONCENTRADOS</t>
  </si>
  <si>
    <t>DEMAIS PRODUTOS BASICOS</t>
  </si>
  <si>
    <t>FERRO-LIGAS</t>
  </si>
  <si>
    <t>ZINCO EM BRUTO</t>
  </si>
  <si>
    <t>CIRCUITOS INTEGRADOS E MICROCONJUNTOS ELETRONICOS</t>
  </si>
  <si>
    <t>NAFTAS</t>
  </si>
  <si>
    <t>DEMAIS PRODUTOS MANUFATURADOS</t>
  </si>
  <si>
    <t>PARTES E PECAS PARA VEICULOS AUTOMOVEIS E TRATORES</t>
  </si>
  <si>
    <t>DEMAIS PRODUTOS SEMIMANUFATURADOS</t>
  </si>
  <si>
    <t>MEDICAMENTOS PARA MEDICINA HUMANA E VETERINARIA</t>
  </si>
  <si>
    <t>AUTOMOVEIS DE PASSAGEIROS</t>
  </si>
  <si>
    <t>CARNE DE BOVINO CONGELADA, FRESCA OU REFRIGERADA</t>
  </si>
  <si>
    <t>PRODUTOS SEMIMANUFATURADOS DE FERRO OU ACOS</t>
  </si>
  <si>
    <t>PARTES DE MOTORES E TURBINAS PARA AVIACAO</t>
  </si>
  <si>
    <t>TOTAL GERAL</t>
  </si>
  <si>
    <t>DISCRIMINAÇÃO</t>
  </si>
  <si>
    <t>Part % sobre total</t>
  </si>
  <si>
    <t>Var Abs.</t>
  </si>
  <si>
    <t>Var. Rel (%)</t>
  </si>
  <si>
    <t>US$ FOB</t>
  </si>
  <si>
    <t>QUILOGRAMA</t>
  </si>
  <si>
    <t>PREÇO MÉDIO US$ / Ton</t>
  </si>
  <si>
    <t>PRODUTO POR FATOR AGREGADO</t>
  </si>
  <si>
    <t>FEVEREIRO</t>
  </si>
  <si>
    <t>MINISTÉRIO DO DESENVOLVIMENTO</t>
  </si>
  <si>
    <t>Secretaria de Comércio Exterior</t>
  </si>
  <si>
    <t>IMPORTAÇÃO BRASILEIRA</t>
  </si>
  <si>
    <t>BCI009</t>
  </si>
  <si>
    <t>B. PRODUTOS INDUSTRIALIZADOS</t>
  </si>
  <si>
    <t>FILES DE PEIXES CONGELADOS, EXCETO DE MERLUZA</t>
  </si>
  <si>
    <t>PERAS FRESCAS</t>
  </si>
  <si>
    <t>LIGAS DE ALUMINIO,EM BRUTO</t>
  </si>
  <si>
    <t>PASTAS QUIMICAS DE MADEIRA</t>
  </si>
  <si>
    <t>SULFATO DE POTASSIO</t>
  </si>
  <si>
    <t>INSTRUMENTOS E APARELHOS DE MEDIDA, DE VERIFICACAO, ETC</t>
  </si>
  <si>
    <t>COMPOSTOS HETEROCICLICOS, SEUS SAIS E SULFONAMIDAS</t>
  </si>
  <si>
    <t>BACALHAUS E OUTS.PEIXES SECOS,MESMO SALG.MAS NAO DEFUM.</t>
  </si>
  <si>
    <t>BORRACHA NATURAL,BALATA,GUTA-PERCHA,GUAIULE,CHICLE,ETC.</t>
  </si>
  <si>
    <t>FILES DE MERLUZA CONGELADOS</t>
  </si>
  <si>
    <t>FOSFATOS DE CALCIO E DE ALUMINOCALCICOS E CRE FOSFATADO</t>
  </si>
  <si>
    <t>CATODOS DE COBRE E SEUS ELEMENTOS</t>
  </si>
  <si>
    <t>CLORETO DE POTASSIO</t>
  </si>
  <si>
    <t>PRATA EM FORMAS BRUTAS</t>
  </si>
  <si>
    <t>SOJA EM GRAOS</t>
  </si>
  <si>
    <t>GRANALHAS E POS DE FERRO OU ACO</t>
  </si>
  <si>
    <t>CIRCUITOS IMPRESSOS E OUTS.PARTES P/APARS.DE TELEFONIA</t>
  </si>
  <si>
    <t>BOMBAS, COMPRESSORES, VENTILADORES,ETC. E SUAS PARTES</t>
  </si>
  <si>
    <t>ALHOS COMUNS FRESCOS OU REFRIGERADOS</t>
  </si>
  <si>
    <t>CEBOLAS FRESCAS OU REFRIGERADAS</t>
  </si>
  <si>
    <t>CEVADA EM GRAOS</t>
  </si>
  <si>
    <t>MINERIOS DE ZINCO E SEUS CONCENTRADOS</t>
  </si>
  <si>
    <t>PARTES E PECAS DE AVIOES, HELICOPTEROS,OUTS.VEIC.AEREOS</t>
  </si>
  <si>
    <t>ROLAMENTOS E ENGRENAGENS, SUAS PARTES E PECAS</t>
  </si>
  <si>
    <t>COQUES E SEMICOQUES DE HULHA,DE LINHITA OU DE TURFA,ETC</t>
  </si>
  <si>
    <t>ENXOFRE, EXC.O ENXOFRE SUBLIMADO,PRECIPITADO E COLOIDAL</t>
  </si>
  <si>
    <t>PALADIO EM FORMAS BRUTAS OU SEMIMANUFATURADOS OU EM PO</t>
  </si>
  <si>
    <t>SALMOES-DO-PACIFICO, ETC.FRESCOS,REFRIG.EXC.FILES,ETC.</t>
  </si>
  <si>
    <t>HULHAS,MESMO EM PO, MAS NAO AGLOMERADAS</t>
  </si>
  <si>
    <t>AZEITE DE OLIVA, VIRGEM</t>
  </si>
  <si>
    <t>COUROS E PELES, EXCETO EM BRUTO</t>
  </si>
  <si>
    <t>CHUMBO EM FORMAS BRUTAS</t>
  </si>
  <si>
    <t>PASTAS DE LINTERES DE ALGODAO</t>
  </si>
  <si>
    <t>PLATINA EM FORMAS BRUTAS OU SEMIMANUFATURADOS OU EM PO</t>
  </si>
  <si>
    <t>RODIO EM FORMAS BRUTAS OU SEMIMANUFATURADOS OU EM PO</t>
  </si>
  <si>
    <t>ADUBOS OU FERTILIZ.CONT.NITROGENIO,FOSFORO E POTASSIO</t>
  </si>
  <si>
    <t>GAS NATURAL LIQUEFEITO</t>
  </si>
  <si>
    <t>A. PRODUTOS BASICOS</t>
  </si>
  <si>
    <t>B.1. PRODUTOS SEMIMANUFATURADOS</t>
  </si>
  <si>
    <t>B.2. PRODUTOS MANUFATURADOS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</si>
</sst>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-* #,##0.0_-;\-* #,##0.0_-;_-* &quot;-&quot;??_-;_-@_-"/>
    <numFmt numFmtId="169" formatCode="_-* #,##0_-;\-* #,##0_-;_-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 ;\-#,##0\ "/>
    <numFmt numFmtId="175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b/>
      <sz val="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1" fillId="0" borderId="0" xfId="0" applyFont="1" applyAlignment="1">
      <alignment vertical="center"/>
    </xf>
    <xf numFmtId="0" fontId="41" fillId="0" borderId="10" xfId="0" applyFont="1" applyBorder="1" applyAlignment="1">
      <alignment horizontal="center" vertical="center"/>
    </xf>
    <xf numFmtId="169" fontId="41" fillId="0" borderId="10" xfId="60" applyNumberFormat="1" applyFont="1" applyBorder="1" applyAlignment="1">
      <alignment horizontal="center" vertical="center" wrapText="1"/>
    </xf>
    <xf numFmtId="169" fontId="42" fillId="0" borderId="10" xfId="60" applyNumberFormat="1" applyFont="1" applyBorder="1" applyAlignment="1">
      <alignment horizontal="center" vertical="center" wrapText="1"/>
    </xf>
    <xf numFmtId="174" fontId="42" fillId="0" borderId="10" xfId="60" applyNumberFormat="1" applyFont="1" applyBorder="1" applyAlignment="1">
      <alignment horizontal="center" vertical="center" wrapText="1"/>
    </xf>
    <xf numFmtId="174" fontId="42" fillId="0" borderId="10" xfId="60" applyNumberFormat="1" applyFont="1" applyBorder="1" applyAlignment="1">
      <alignment horizontal="right" vertical="center" wrapText="1"/>
    </xf>
    <xf numFmtId="0" fontId="42" fillId="0" borderId="10" xfId="0" applyFont="1" applyFill="1" applyBorder="1" applyAlignment="1">
      <alignment vertical="center"/>
    </xf>
    <xf numFmtId="169" fontId="43" fillId="0" borderId="10" xfId="0" applyNumberFormat="1" applyFont="1" applyBorder="1" applyAlignment="1">
      <alignment vertical="center"/>
    </xf>
    <xf numFmtId="43" fontId="44" fillId="0" borderId="10" xfId="60" applyFont="1" applyBorder="1" applyAlignment="1">
      <alignment vertical="center"/>
    </xf>
    <xf numFmtId="169" fontId="44" fillId="0" borderId="10" xfId="0" applyNumberFormat="1" applyFont="1" applyBorder="1" applyAlignment="1">
      <alignment vertical="center"/>
    </xf>
    <xf numFmtId="43" fontId="43" fillId="0" borderId="10" xfId="60" applyFont="1" applyBorder="1" applyAlignment="1">
      <alignment vertical="center"/>
    </xf>
    <xf numFmtId="169" fontId="44" fillId="0" borderId="0" xfId="0" applyNumberFormat="1" applyFont="1" applyBorder="1" applyAlignment="1">
      <alignment vertical="center"/>
    </xf>
    <xf numFmtId="43" fontId="44" fillId="0" borderId="0" xfId="6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0" xfId="0" applyFont="1" applyAlignment="1">
      <alignment horizontal="right" vertical="center"/>
    </xf>
    <xf numFmtId="4" fontId="42" fillId="0" borderId="10" xfId="6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/>
    </xf>
    <xf numFmtId="0" fontId="42" fillId="0" borderId="0" xfId="0" applyFont="1" applyAlignment="1">
      <alignment horizontal="left" vertical="center"/>
    </xf>
    <xf numFmtId="174" fontId="44" fillId="0" borderId="0" xfId="0" applyNumberFormat="1" applyFont="1" applyBorder="1" applyAlignment="1">
      <alignment vertical="center"/>
    </xf>
    <xf numFmtId="174" fontId="43" fillId="0" borderId="10" xfId="0" applyNumberFormat="1" applyFont="1" applyBorder="1" applyAlignment="1">
      <alignment vertical="center"/>
    </xf>
    <xf numFmtId="174" fontId="44" fillId="0" borderId="10" xfId="0" applyNumberFormat="1" applyFont="1" applyBorder="1" applyAlignment="1">
      <alignment vertical="center"/>
    </xf>
    <xf numFmtId="0" fontId="41" fillId="0" borderId="11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3" fontId="43" fillId="0" borderId="10" xfId="0" applyNumberFormat="1" applyFont="1" applyBorder="1" applyAlignment="1">
      <alignment vertical="center"/>
    </xf>
    <xf numFmtId="4" fontId="43" fillId="0" borderId="10" xfId="0" applyNumberFormat="1" applyFont="1" applyBorder="1" applyAlignment="1">
      <alignment vertical="center"/>
    </xf>
    <xf numFmtId="175" fontId="43" fillId="0" borderId="10" xfId="6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3" fontId="44" fillId="0" borderId="10" xfId="0" applyNumberFormat="1" applyFont="1" applyBorder="1" applyAlignment="1">
      <alignment vertical="center"/>
    </xf>
    <xf numFmtId="4" fontId="44" fillId="0" borderId="10" xfId="0" applyNumberFormat="1" applyFont="1" applyBorder="1" applyAlignment="1">
      <alignment vertical="center"/>
    </xf>
    <xf numFmtId="175" fontId="44" fillId="0" borderId="10" xfId="60" applyNumberFormat="1" applyFont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4" fillId="0" borderId="0" xfId="0" applyFont="1" applyBorder="1" applyAlignment="1">
      <alignment vertical="center"/>
    </xf>
    <xf numFmtId="3" fontId="44" fillId="0" borderId="0" xfId="0" applyNumberFormat="1" applyFont="1" applyBorder="1" applyAlignment="1">
      <alignment vertical="center"/>
    </xf>
    <xf numFmtId="4" fontId="44" fillId="0" borderId="0" xfId="0" applyNumberFormat="1" applyFont="1" applyBorder="1" applyAlignment="1">
      <alignment vertical="center"/>
    </xf>
    <xf numFmtId="175" fontId="44" fillId="0" borderId="0" xfId="60" applyNumberFormat="1" applyFont="1" applyBorder="1" applyAlignment="1">
      <alignment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zoomScalePageLayoutView="0" workbookViewId="0" topLeftCell="A7">
      <selection activeCell="H20" sqref="H20"/>
    </sheetView>
  </sheetViews>
  <sheetFormatPr defaultColWidth="9.140625" defaultRowHeight="15"/>
  <cols>
    <col min="1" max="1" width="45.421875" style="0" bestFit="1" customWidth="1"/>
    <col min="2" max="2" width="14.421875" style="0" bestFit="1" customWidth="1"/>
    <col min="3" max="3" width="9.00390625" style="0" customWidth="1"/>
    <col min="4" max="4" width="14.28125" style="0" customWidth="1"/>
    <col min="5" max="5" width="7.57421875" style="0" customWidth="1"/>
    <col min="6" max="6" width="14.28125" style="0" customWidth="1"/>
    <col min="7" max="7" width="10.28125" style="0" bestFit="1" customWidth="1"/>
    <col min="8" max="8" width="14.28125" style="0" bestFit="1" customWidth="1"/>
    <col min="9" max="9" width="14.421875" style="0" bestFit="1" customWidth="1"/>
    <col min="10" max="10" width="13.57421875" style="0" bestFit="1" customWidth="1"/>
    <col min="11" max="11" width="7.421875" style="0" bestFit="1" customWidth="1"/>
    <col min="12" max="13" width="9.57421875" style="0" bestFit="1" customWidth="1"/>
    <col min="14" max="14" width="7.421875" style="0" bestFit="1" customWidth="1"/>
  </cols>
  <sheetData>
    <row r="1" spans="1:14" ht="15">
      <c r="A1" s="16" t="s">
        <v>36</v>
      </c>
      <c r="B1" s="1"/>
      <c r="C1" s="15" t="s">
        <v>38</v>
      </c>
      <c r="D1" s="1"/>
      <c r="E1" s="1"/>
      <c r="F1" s="1"/>
      <c r="G1" s="1"/>
      <c r="H1" s="1"/>
      <c r="I1" s="1"/>
      <c r="J1" s="1"/>
      <c r="K1" s="1"/>
      <c r="L1" s="1"/>
      <c r="M1" s="1"/>
      <c r="N1" s="17" t="s">
        <v>39</v>
      </c>
    </row>
    <row r="2" spans="1:14" ht="15">
      <c r="A2" s="20" t="s">
        <v>37</v>
      </c>
      <c r="B2" s="1"/>
      <c r="C2" s="15" t="s">
        <v>34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1"/>
      <c r="B3" s="1"/>
      <c r="C3" s="15" t="s">
        <v>35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2"/>
      <c r="B5" s="24" t="s">
        <v>31</v>
      </c>
      <c r="C5" s="24"/>
      <c r="D5" s="24"/>
      <c r="E5" s="24"/>
      <c r="F5" s="24"/>
      <c r="G5" s="24"/>
      <c r="H5" s="24" t="s">
        <v>32</v>
      </c>
      <c r="I5" s="24"/>
      <c r="J5" s="24"/>
      <c r="K5" s="24"/>
      <c r="L5" s="25" t="s">
        <v>33</v>
      </c>
      <c r="M5" s="25"/>
      <c r="N5" s="25"/>
    </row>
    <row r="6" spans="1:14" ht="38.25">
      <c r="A6" s="3" t="s">
        <v>27</v>
      </c>
      <c r="B6" s="3">
        <v>2016</v>
      </c>
      <c r="C6" s="4" t="s">
        <v>28</v>
      </c>
      <c r="D6" s="3">
        <v>2015</v>
      </c>
      <c r="E6" s="4" t="s">
        <v>28</v>
      </c>
      <c r="F6" s="4" t="s">
        <v>29</v>
      </c>
      <c r="G6" s="4" t="s">
        <v>30</v>
      </c>
      <c r="H6" s="3">
        <v>2016</v>
      </c>
      <c r="I6" s="3">
        <v>2015</v>
      </c>
      <c r="J6" s="4" t="s">
        <v>29</v>
      </c>
      <c r="K6" s="4" t="s">
        <v>30</v>
      </c>
      <c r="L6" s="3">
        <v>2016</v>
      </c>
      <c r="M6" s="3">
        <v>2015</v>
      </c>
      <c r="N6" s="4" t="s">
        <v>30</v>
      </c>
    </row>
    <row r="7" spans="1:14" ht="15">
      <c r="A7" s="19" t="s">
        <v>26</v>
      </c>
      <c r="B7" s="5">
        <v>10304773745</v>
      </c>
      <c r="C7" s="5">
        <v>100</v>
      </c>
      <c r="D7" s="5">
        <v>14932172572</v>
      </c>
      <c r="E7" s="5">
        <v>100</v>
      </c>
      <c r="F7" s="7">
        <f>B7-D7</f>
        <v>-4627398827</v>
      </c>
      <c r="G7" s="18">
        <f>(B7-D7)/D7*100</f>
        <v>-30.989454512982572</v>
      </c>
      <c r="H7" s="5">
        <v>10887256481</v>
      </c>
      <c r="I7" s="5">
        <v>12204650134</v>
      </c>
      <c r="J7" s="6">
        <f>H7-I7</f>
        <v>-1317393653</v>
      </c>
      <c r="K7" s="18">
        <f>(H7-I7)/I7*100</f>
        <v>-10.79419433196183</v>
      </c>
      <c r="L7" s="8"/>
      <c r="M7" s="8"/>
      <c r="N7" s="18"/>
    </row>
    <row r="9" spans="1:14" ht="12.75" customHeight="1">
      <c r="A9" s="26" t="s">
        <v>78</v>
      </c>
      <c r="B9" s="9">
        <v>1259344522</v>
      </c>
      <c r="C9" s="12">
        <f>(B9/$B$7)*100</f>
        <v>12.220981781487916</v>
      </c>
      <c r="D9" s="9">
        <v>2032426128</v>
      </c>
      <c r="E9" s="12">
        <f>(D9/$D$7)*100</f>
        <v>13.611054374037273</v>
      </c>
      <c r="F9" s="27">
        <f>B9-D9</f>
        <v>-773081606</v>
      </c>
      <c r="G9" s="28">
        <f>(B9-D9)/D9*100</f>
        <v>-38.037377858389746</v>
      </c>
      <c r="H9" s="9">
        <v>4997083897</v>
      </c>
      <c r="I9" s="9">
        <v>5244401250</v>
      </c>
      <c r="J9" s="22">
        <f>H9-I9</f>
        <v>-247317353</v>
      </c>
      <c r="K9" s="28">
        <f>(H9-I9)/I9*100</f>
        <v>-4.715835825872401</v>
      </c>
      <c r="L9" s="9"/>
      <c r="M9" s="9"/>
      <c r="N9" s="29"/>
    </row>
    <row r="10" spans="1:14" ht="12.75" customHeight="1">
      <c r="A10" s="30" t="s">
        <v>4</v>
      </c>
      <c r="B10" s="11">
        <v>375823862</v>
      </c>
      <c r="C10" s="10">
        <f aca="true" t="shared" si="0" ref="C10:C41">(B10/$B$7)*100</f>
        <v>3.647085043301938</v>
      </c>
      <c r="D10" s="11">
        <v>893358086</v>
      </c>
      <c r="E10" s="10">
        <f aca="true" t="shared" si="1" ref="E10:E41">(D10/$D$7)*100</f>
        <v>5.982773649932071</v>
      </c>
      <c r="F10" s="31">
        <f aca="true" t="shared" si="2" ref="F10:F41">B10-D10</f>
        <v>-517534224</v>
      </c>
      <c r="G10" s="32">
        <f aca="true" t="shared" si="3" ref="G10:G41">(B10-D10)/D10*100</f>
        <v>-57.93133034898169</v>
      </c>
      <c r="H10" s="11">
        <v>1227929936</v>
      </c>
      <c r="I10" s="11">
        <v>1676754647</v>
      </c>
      <c r="J10" s="23">
        <f aca="true" t="shared" si="4" ref="J10:J41">H10-I10</f>
        <v>-448824711</v>
      </c>
      <c r="K10" s="32">
        <f>(H10-I10)/I10*100</f>
        <v>-26.767464864524094</v>
      </c>
      <c r="L10" s="11">
        <f aca="true" t="shared" si="5" ref="L10:L41">B10/(H10/1000)</f>
        <v>306.062952764432</v>
      </c>
      <c r="M10" s="11">
        <f aca="true" t="shared" si="6" ref="M10:M41">D10/(I10/1000)</f>
        <v>532.7899866556922</v>
      </c>
      <c r="N10" s="33">
        <f aca="true" t="shared" si="7" ref="N10:N41">(L10-M10)/M10*100</f>
        <v>-42.55467249195494</v>
      </c>
    </row>
    <row r="11" spans="1:14" ht="12.75" customHeight="1">
      <c r="A11" s="30" t="s">
        <v>11</v>
      </c>
      <c r="B11" s="11">
        <v>129832074</v>
      </c>
      <c r="C11" s="10">
        <f t="shared" si="0"/>
        <v>1.2599216364454007</v>
      </c>
      <c r="D11" s="11">
        <v>244902446</v>
      </c>
      <c r="E11" s="10">
        <f t="shared" si="1"/>
        <v>1.6400992207873875</v>
      </c>
      <c r="F11" s="31">
        <f t="shared" si="2"/>
        <v>-115070372</v>
      </c>
      <c r="G11" s="32">
        <f t="shared" si="3"/>
        <v>-46.98620772452391</v>
      </c>
      <c r="H11" s="11">
        <v>741568134</v>
      </c>
      <c r="I11" s="11">
        <v>784262285</v>
      </c>
      <c r="J11" s="23">
        <f t="shared" si="4"/>
        <v>-42694151</v>
      </c>
      <c r="K11" s="32">
        <f aca="true" t="shared" si="8" ref="K11:K30">(H11-I11)/I11*100</f>
        <v>-5.4438612969894375</v>
      </c>
      <c r="L11" s="11">
        <f t="shared" si="5"/>
        <v>175.07774140683344</v>
      </c>
      <c r="M11" s="11">
        <f t="shared" si="6"/>
        <v>312.27109945749845</v>
      </c>
      <c r="N11" s="33">
        <f t="shared" si="7"/>
        <v>-43.93405546943279</v>
      </c>
    </row>
    <row r="12" spans="1:14" ht="12.75" customHeight="1">
      <c r="A12" s="30" t="s">
        <v>69</v>
      </c>
      <c r="B12" s="11">
        <v>103072200</v>
      </c>
      <c r="C12" s="10">
        <f t="shared" si="0"/>
        <v>1.0002373904619872</v>
      </c>
      <c r="D12" s="11">
        <v>115325289</v>
      </c>
      <c r="E12" s="10">
        <f t="shared" si="1"/>
        <v>0.7723275929468678</v>
      </c>
      <c r="F12" s="31">
        <f t="shared" si="2"/>
        <v>-12253089</v>
      </c>
      <c r="G12" s="32">
        <f t="shared" si="3"/>
        <v>-10.624806671848011</v>
      </c>
      <c r="H12" s="11">
        <v>1381334270</v>
      </c>
      <c r="I12" s="11">
        <v>1165198673</v>
      </c>
      <c r="J12" s="23">
        <f t="shared" si="4"/>
        <v>216135597</v>
      </c>
      <c r="K12" s="32">
        <f t="shared" si="8"/>
        <v>18.54924846794775</v>
      </c>
      <c r="L12" s="11">
        <f t="shared" si="5"/>
        <v>74.61785480787354</v>
      </c>
      <c r="M12" s="11">
        <f t="shared" si="6"/>
        <v>98.97478573596007</v>
      </c>
      <c r="N12" s="33">
        <f t="shared" si="7"/>
        <v>-24.60922824633813</v>
      </c>
    </row>
    <row r="13" spans="1:14" ht="12.75" customHeight="1">
      <c r="A13" s="30" t="s">
        <v>12</v>
      </c>
      <c r="B13" s="11">
        <v>80013161</v>
      </c>
      <c r="C13" s="10">
        <f t="shared" si="0"/>
        <v>0.7764669363926923</v>
      </c>
      <c r="D13" s="11">
        <v>86758408</v>
      </c>
      <c r="E13" s="10">
        <f t="shared" si="1"/>
        <v>0.5810166443072368</v>
      </c>
      <c r="F13" s="31">
        <f t="shared" si="2"/>
        <v>-6745247</v>
      </c>
      <c r="G13" s="32">
        <f t="shared" si="3"/>
        <v>-7.774747319014891</v>
      </c>
      <c r="H13" s="11">
        <v>72166805</v>
      </c>
      <c r="I13" s="11">
        <v>49360147</v>
      </c>
      <c r="J13" s="23">
        <f t="shared" si="4"/>
        <v>22806658</v>
      </c>
      <c r="K13" s="32">
        <f t="shared" si="8"/>
        <v>46.20459902601182</v>
      </c>
      <c r="L13" s="11">
        <f t="shared" si="5"/>
        <v>1108.7252788868789</v>
      </c>
      <c r="M13" s="11">
        <f t="shared" si="6"/>
        <v>1757.6610539672827</v>
      </c>
      <c r="N13" s="33">
        <f t="shared" si="7"/>
        <v>-36.9204161186633</v>
      </c>
    </row>
    <row r="14" spans="1:14" ht="12.75" customHeight="1">
      <c r="A14" s="30" t="s">
        <v>1</v>
      </c>
      <c r="B14" s="11">
        <v>72241306</v>
      </c>
      <c r="C14" s="10">
        <f t="shared" si="0"/>
        <v>0.7010469883926598</v>
      </c>
      <c r="D14" s="11">
        <v>104383050</v>
      </c>
      <c r="E14" s="10">
        <f t="shared" si="1"/>
        <v>0.6990479750798851</v>
      </c>
      <c r="F14" s="31">
        <f t="shared" si="2"/>
        <v>-32141744</v>
      </c>
      <c r="G14" s="32">
        <f t="shared" si="3"/>
        <v>-30.792110404898114</v>
      </c>
      <c r="H14" s="11">
        <v>373632896</v>
      </c>
      <c r="I14" s="11">
        <v>409153298</v>
      </c>
      <c r="J14" s="23">
        <f t="shared" si="4"/>
        <v>-35520402</v>
      </c>
      <c r="K14" s="32">
        <f t="shared" si="8"/>
        <v>-8.681440959569144</v>
      </c>
      <c r="L14" s="11">
        <f t="shared" si="5"/>
        <v>193.34835549383746</v>
      </c>
      <c r="M14" s="11">
        <f t="shared" si="6"/>
        <v>255.11965933120743</v>
      </c>
      <c r="N14" s="33">
        <f t="shared" si="7"/>
        <v>-24.212678865792846</v>
      </c>
    </row>
    <row r="15" spans="1:14" ht="12.75" customHeight="1">
      <c r="A15" s="30" t="s">
        <v>68</v>
      </c>
      <c r="B15" s="11">
        <v>32527555</v>
      </c>
      <c r="C15" s="10">
        <f t="shared" si="0"/>
        <v>0.31565520801252683</v>
      </c>
      <c r="D15" s="11">
        <v>37502659</v>
      </c>
      <c r="E15" s="10">
        <f t="shared" si="1"/>
        <v>0.25115339927374636</v>
      </c>
      <c r="F15" s="31">
        <f t="shared" si="2"/>
        <v>-4975104</v>
      </c>
      <c r="G15" s="32">
        <f t="shared" si="3"/>
        <v>-13.266003351922325</v>
      </c>
      <c r="H15" s="11">
        <v>6734348</v>
      </c>
      <c r="I15" s="11">
        <v>6721753</v>
      </c>
      <c r="J15" s="23">
        <f t="shared" si="4"/>
        <v>12595</v>
      </c>
      <c r="K15" s="32">
        <f t="shared" si="8"/>
        <v>0.1873767155680966</v>
      </c>
      <c r="L15" s="11">
        <f t="shared" si="5"/>
        <v>4830.097137837249</v>
      </c>
      <c r="M15" s="11">
        <f t="shared" si="6"/>
        <v>5579.297394593345</v>
      </c>
      <c r="N15" s="33">
        <f t="shared" si="7"/>
        <v>-13.428218712308007</v>
      </c>
    </row>
    <row r="16" spans="1:14" ht="12.75" customHeight="1">
      <c r="A16" s="30" t="s">
        <v>59</v>
      </c>
      <c r="B16" s="11">
        <v>29742108</v>
      </c>
      <c r="C16" s="10">
        <f t="shared" si="0"/>
        <v>0.2886245611596395</v>
      </c>
      <c r="D16" s="11">
        <v>16292104</v>
      </c>
      <c r="E16" s="10">
        <f t="shared" si="1"/>
        <v>0.10910739158312482</v>
      </c>
      <c r="F16" s="31">
        <f t="shared" si="2"/>
        <v>13450004</v>
      </c>
      <c r="G16" s="32">
        <f t="shared" si="3"/>
        <v>82.55535319440632</v>
      </c>
      <c r="H16" s="11">
        <v>16804230</v>
      </c>
      <c r="I16" s="11">
        <v>14258380</v>
      </c>
      <c r="J16" s="23">
        <f t="shared" si="4"/>
        <v>2545850</v>
      </c>
      <c r="K16" s="32">
        <f t="shared" si="8"/>
        <v>17.855113975079917</v>
      </c>
      <c r="L16" s="11">
        <f t="shared" si="5"/>
        <v>1769.9179313779923</v>
      </c>
      <c r="M16" s="11">
        <f t="shared" si="6"/>
        <v>1142.6335951209044</v>
      </c>
      <c r="N16" s="33">
        <f t="shared" si="7"/>
        <v>54.89811772869445</v>
      </c>
    </row>
    <row r="17" spans="1:14" ht="12.75" customHeight="1">
      <c r="A17" s="30" t="s">
        <v>41</v>
      </c>
      <c r="B17" s="11">
        <v>28202949</v>
      </c>
      <c r="C17" s="10">
        <f t="shared" si="0"/>
        <v>0.2736881924621044</v>
      </c>
      <c r="D17" s="11">
        <v>29542653</v>
      </c>
      <c r="E17" s="10">
        <f t="shared" si="1"/>
        <v>0.1978456440785903</v>
      </c>
      <c r="F17" s="31">
        <f t="shared" si="2"/>
        <v>-1339704</v>
      </c>
      <c r="G17" s="32">
        <f t="shared" si="3"/>
        <v>-4.534812767153986</v>
      </c>
      <c r="H17" s="11">
        <v>11402328</v>
      </c>
      <c r="I17" s="11">
        <v>7673115</v>
      </c>
      <c r="J17" s="23">
        <f t="shared" si="4"/>
        <v>3729213</v>
      </c>
      <c r="K17" s="32">
        <f t="shared" si="8"/>
        <v>48.60103100240254</v>
      </c>
      <c r="L17" s="11">
        <f t="shared" si="5"/>
        <v>2473.4377927033847</v>
      </c>
      <c r="M17" s="11">
        <f t="shared" si="6"/>
        <v>3850.1512097759514</v>
      </c>
      <c r="N17" s="33">
        <f t="shared" si="7"/>
        <v>-35.75738567298193</v>
      </c>
    </row>
    <row r="18" spans="1:14" ht="12.75" customHeight="1">
      <c r="A18" s="30" t="s">
        <v>66</v>
      </c>
      <c r="B18" s="11">
        <v>23930129</v>
      </c>
      <c r="C18" s="10">
        <f t="shared" si="0"/>
        <v>0.2322237206965479</v>
      </c>
      <c r="D18" s="11">
        <v>22098449</v>
      </c>
      <c r="E18" s="10">
        <f t="shared" si="1"/>
        <v>0.14799218863461178</v>
      </c>
      <c r="F18" s="31">
        <f t="shared" si="2"/>
        <v>1831680</v>
      </c>
      <c r="G18" s="32">
        <f t="shared" si="3"/>
        <v>8.288726507457604</v>
      </c>
      <c r="H18" s="11">
        <v>194185211</v>
      </c>
      <c r="I18" s="11">
        <v>146695821</v>
      </c>
      <c r="J18" s="23">
        <f t="shared" si="4"/>
        <v>47489390</v>
      </c>
      <c r="K18" s="32">
        <f t="shared" si="8"/>
        <v>32.372694515953526</v>
      </c>
      <c r="L18" s="11">
        <f t="shared" si="5"/>
        <v>123.23352986958415</v>
      </c>
      <c r="M18" s="11">
        <f t="shared" si="6"/>
        <v>150.64129877292143</v>
      </c>
      <c r="N18" s="33">
        <f t="shared" si="7"/>
        <v>-18.194060411449385</v>
      </c>
    </row>
    <row r="19" spans="1:14" ht="12.75" customHeight="1">
      <c r="A19" s="30" t="s">
        <v>23</v>
      </c>
      <c r="B19" s="11">
        <v>23369114</v>
      </c>
      <c r="C19" s="10">
        <f t="shared" si="0"/>
        <v>0.22677949636049965</v>
      </c>
      <c r="D19" s="11">
        <v>26260155</v>
      </c>
      <c r="E19" s="10">
        <f t="shared" si="1"/>
        <v>0.17586292197855802</v>
      </c>
      <c r="F19" s="31">
        <f t="shared" si="2"/>
        <v>-2891041</v>
      </c>
      <c r="G19" s="32">
        <f t="shared" si="3"/>
        <v>-11.00923052434382</v>
      </c>
      <c r="H19" s="11">
        <v>4999215</v>
      </c>
      <c r="I19" s="11">
        <v>4002059</v>
      </c>
      <c r="J19" s="23">
        <f t="shared" si="4"/>
        <v>997156</v>
      </c>
      <c r="K19" s="32">
        <f t="shared" si="8"/>
        <v>24.916074450676515</v>
      </c>
      <c r="L19" s="11">
        <f t="shared" si="5"/>
        <v>4674.556705402748</v>
      </c>
      <c r="M19" s="11">
        <f t="shared" si="6"/>
        <v>6561.661134930794</v>
      </c>
      <c r="N19" s="33">
        <f t="shared" si="7"/>
        <v>-28.759553270468448</v>
      </c>
    </row>
    <row r="20" spans="1:14" ht="12.75" customHeight="1">
      <c r="A20" s="30" t="s">
        <v>61</v>
      </c>
      <c r="B20" s="11">
        <v>22353915</v>
      </c>
      <c r="C20" s="10">
        <f t="shared" si="0"/>
        <v>0.21692776137706457</v>
      </c>
      <c r="D20" s="11">
        <v>10243661</v>
      </c>
      <c r="E20" s="10">
        <f t="shared" si="1"/>
        <v>0.0686012765430287</v>
      </c>
      <c r="F20" s="31">
        <f t="shared" si="2"/>
        <v>12110254</v>
      </c>
      <c r="G20" s="32">
        <f t="shared" si="3"/>
        <v>118.22193256883453</v>
      </c>
      <c r="H20" s="11">
        <v>81430678</v>
      </c>
      <c r="I20" s="11">
        <v>36108910</v>
      </c>
      <c r="J20" s="23">
        <f t="shared" si="4"/>
        <v>45321768</v>
      </c>
      <c r="K20" s="32">
        <f t="shared" si="8"/>
        <v>125.51408502776738</v>
      </c>
      <c r="L20" s="11">
        <f t="shared" si="5"/>
        <v>274.51466141544347</v>
      </c>
      <c r="M20" s="11">
        <f t="shared" si="6"/>
        <v>283.6879041765592</v>
      </c>
      <c r="N20" s="33">
        <f t="shared" si="7"/>
        <v>-3.233568518806693</v>
      </c>
    </row>
    <row r="21" spans="1:14" ht="12.75" customHeight="1">
      <c r="A21" s="30" t="s">
        <v>55</v>
      </c>
      <c r="B21" s="11">
        <v>19956310</v>
      </c>
      <c r="C21" s="10">
        <f t="shared" si="0"/>
        <v>0.19366082646582164</v>
      </c>
      <c r="D21" s="11">
        <v>41009764</v>
      </c>
      <c r="E21" s="10">
        <f t="shared" si="1"/>
        <v>0.27464030302528974</v>
      </c>
      <c r="F21" s="31">
        <f t="shared" si="2"/>
        <v>-21053454</v>
      </c>
      <c r="G21" s="32">
        <f t="shared" si="3"/>
        <v>-51.33766192851049</v>
      </c>
      <c r="H21" s="11">
        <v>69718052</v>
      </c>
      <c r="I21" s="11">
        <v>119208240</v>
      </c>
      <c r="J21" s="23">
        <f t="shared" si="4"/>
        <v>-49490188</v>
      </c>
      <c r="K21" s="32">
        <f t="shared" si="8"/>
        <v>-41.51574421365503</v>
      </c>
      <c r="L21" s="11">
        <f t="shared" si="5"/>
        <v>286.24308091683343</v>
      </c>
      <c r="M21" s="11">
        <f t="shared" si="6"/>
        <v>344.01786319469187</v>
      </c>
      <c r="N21" s="33">
        <f t="shared" si="7"/>
        <v>-16.794122764829115</v>
      </c>
    </row>
    <row r="22" spans="1:14" ht="12.75" customHeight="1">
      <c r="A22" s="30" t="s">
        <v>49</v>
      </c>
      <c r="B22" s="11">
        <v>19801947</v>
      </c>
      <c r="C22" s="10">
        <f t="shared" si="0"/>
        <v>0.19216285083025858</v>
      </c>
      <c r="D22" s="11">
        <v>32249738</v>
      </c>
      <c r="E22" s="10">
        <f t="shared" si="1"/>
        <v>0.2159748545933159</v>
      </c>
      <c r="F22" s="31">
        <f t="shared" si="2"/>
        <v>-12447791</v>
      </c>
      <c r="G22" s="32">
        <f t="shared" si="3"/>
        <v>-38.59811512267169</v>
      </c>
      <c r="H22" s="11">
        <v>15548482</v>
      </c>
      <c r="I22" s="11">
        <v>20260221</v>
      </c>
      <c r="J22" s="23">
        <f t="shared" si="4"/>
        <v>-4711739</v>
      </c>
      <c r="K22" s="32">
        <f t="shared" si="8"/>
        <v>-23.25610860809465</v>
      </c>
      <c r="L22" s="11">
        <f t="shared" si="5"/>
        <v>1273.5614319134177</v>
      </c>
      <c r="M22" s="11">
        <f t="shared" si="6"/>
        <v>1591.7762200126049</v>
      </c>
      <c r="N22" s="33">
        <f t="shared" si="7"/>
        <v>-19.991176152679763</v>
      </c>
    </row>
    <row r="23" spans="1:14" ht="12.75" customHeight="1">
      <c r="A23" s="30" t="s">
        <v>65</v>
      </c>
      <c r="B23" s="11">
        <v>17043115</v>
      </c>
      <c r="C23" s="10">
        <f t="shared" si="0"/>
        <v>0.16539048233125472</v>
      </c>
      <c r="D23" s="11">
        <v>24838335</v>
      </c>
      <c r="E23" s="10">
        <f t="shared" si="1"/>
        <v>0.16634106577749777</v>
      </c>
      <c r="F23" s="31">
        <f t="shared" si="2"/>
        <v>-7795220</v>
      </c>
      <c r="G23" s="32">
        <f t="shared" si="3"/>
        <v>-31.38382665343712</v>
      </c>
      <c r="H23" s="11">
        <v>122728765</v>
      </c>
      <c r="I23" s="11">
        <v>118829502</v>
      </c>
      <c r="J23" s="23">
        <f t="shared" si="4"/>
        <v>3899263</v>
      </c>
      <c r="K23" s="32">
        <f t="shared" si="8"/>
        <v>3.2813930331880043</v>
      </c>
      <c r="L23" s="11">
        <f t="shared" si="5"/>
        <v>138.86813739224053</v>
      </c>
      <c r="M23" s="11">
        <f t="shared" si="6"/>
        <v>209.02498606785377</v>
      </c>
      <c r="N23" s="33">
        <f t="shared" si="7"/>
        <v>-33.56385760161654</v>
      </c>
    </row>
    <row r="24" spans="1:14" ht="12.75" customHeight="1">
      <c r="A24" s="30" t="s">
        <v>51</v>
      </c>
      <c r="B24" s="11">
        <v>16380987</v>
      </c>
      <c r="C24" s="10">
        <f t="shared" si="0"/>
        <v>0.15896503315221502</v>
      </c>
      <c r="D24" s="11">
        <v>22968334</v>
      </c>
      <c r="E24" s="10">
        <f t="shared" si="1"/>
        <v>0.1538177642218586</v>
      </c>
      <c r="F24" s="31">
        <f t="shared" si="2"/>
        <v>-6587347</v>
      </c>
      <c r="G24" s="32">
        <f t="shared" si="3"/>
        <v>-28.680125428339732</v>
      </c>
      <c r="H24" s="11">
        <v>164836224</v>
      </c>
      <c r="I24" s="11">
        <v>202313275</v>
      </c>
      <c r="J24" s="23">
        <f t="shared" si="4"/>
        <v>-37477051</v>
      </c>
      <c r="K24" s="32">
        <f t="shared" si="8"/>
        <v>-18.52426688263536</v>
      </c>
      <c r="L24" s="11">
        <f t="shared" si="5"/>
        <v>99.37734924090472</v>
      </c>
      <c r="M24" s="11">
        <f t="shared" si="6"/>
        <v>113.52855614640217</v>
      </c>
      <c r="N24" s="33">
        <f t="shared" si="7"/>
        <v>-12.464887589381988</v>
      </c>
    </row>
    <row r="25" spans="1:14" ht="12.75" customHeight="1">
      <c r="A25" s="30" t="s">
        <v>62</v>
      </c>
      <c r="B25" s="11">
        <v>13843441</v>
      </c>
      <c r="C25" s="10">
        <f t="shared" si="0"/>
        <v>0.13434007715809387</v>
      </c>
      <c r="D25" s="11">
        <v>19402615</v>
      </c>
      <c r="E25" s="10">
        <f t="shared" si="1"/>
        <v>0.12993832549446108</v>
      </c>
      <c r="F25" s="31">
        <f t="shared" si="2"/>
        <v>-5559174</v>
      </c>
      <c r="G25" s="32">
        <f t="shared" si="3"/>
        <v>-28.651674014043984</v>
      </c>
      <c r="H25" s="11">
        <v>25501110</v>
      </c>
      <c r="I25" s="11">
        <v>25296600</v>
      </c>
      <c r="J25" s="23">
        <f t="shared" si="4"/>
        <v>204510</v>
      </c>
      <c r="K25" s="32">
        <f t="shared" si="8"/>
        <v>0.8084485662104788</v>
      </c>
      <c r="L25" s="11">
        <f t="shared" si="5"/>
        <v>542.8564089955299</v>
      </c>
      <c r="M25" s="11">
        <f t="shared" si="6"/>
        <v>767.0048544073117</v>
      </c>
      <c r="N25" s="33">
        <f t="shared" si="7"/>
        <v>-29.223862681415252</v>
      </c>
    </row>
    <row r="26" spans="1:14" ht="12.75" customHeight="1">
      <c r="A26" s="30" t="s">
        <v>60</v>
      </c>
      <c r="B26" s="11">
        <v>11373685</v>
      </c>
      <c r="C26" s="10">
        <f t="shared" si="0"/>
        <v>0.11037297160957704</v>
      </c>
      <c r="D26" s="11">
        <v>1989448</v>
      </c>
      <c r="E26" s="10">
        <f t="shared" si="1"/>
        <v>0.013323232037449829</v>
      </c>
      <c r="F26" s="31">
        <f t="shared" si="2"/>
        <v>9384237</v>
      </c>
      <c r="G26" s="32">
        <f t="shared" si="3"/>
        <v>471.70054205990806</v>
      </c>
      <c r="H26" s="11">
        <v>32086319</v>
      </c>
      <c r="I26" s="11">
        <v>8193276</v>
      </c>
      <c r="J26" s="23">
        <f t="shared" si="4"/>
        <v>23893043</v>
      </c>
      <c r="K26" s="32">
        <f t="shared" si="8"/>
        <v>291.61769968447294</v>
      </c>
      <c r="L26" s="11">
        <f t="shared" si="5"/>
        <v>354.4714805085619</v>
      </c>
      <c r="M26" s="11">
        <f t="shared" si="6"/>
        <v>242.81471782471382</v>
      </c>
      <c r="N26" s="33">
        <f t="shared" si="7"/>
        <v>45.98434711212699</v>
      </c>
    </row>
    <row r="27" spans="1:14" ht="12.75" customHeight="1">
      <c r="A27" s="30" t="s">
        <v>42</v>
      </c>
      <c r="B27" s="11">
        <v>11149168</v>
      </c>
      <c r="C27" s="10">
        <f t="shared" si="0"/>
        <v>0.10819420470449155</v>
      </c>
      <c r="D27" s="11">
        <v>18229287</v>
      </c>
      <c r="E27" s="10">
        <f t="shared" si="1"/>
        <v>0.12208060757469792</v>
      </c>
      <c r="F27" s="31">
        <f t="shared" si="2"/>
        <v>-7080119</v>
      </c>
      <c r="G27" s="32">
        <f t="shared" si="3"/>
        <v>-38.83925355939593</v>
      </c>
      <c r="H27" s="11">
        <v>12569347</v>
      </c>
      <c r="I27" s="11">
        <v>20348689</v>
      </c>
      <c r="J27" s="23">
        <f t="shared" si="4"/>
        <v>-7779342</v>
      </c>
      <c r="K27" s="32">
        <f t="shared" si="8"/>
        <v>-38.23018770398427</v>
      </c>
      <c r="L27" s="11">
        <f t="shared" si="5"/>
        <v>887.0125074914394</v>
      </c>
      <c r="M27" s="11">
        <f t="shared" si="6"/>
        <v>895.845771685832</v>
      </c>
      <c r="N27" s="33">
        <f t="shared" si="7"/>
        <v>-0.9860251031569783</v>
      </c>
    </row>
    <row r="28" spans="1:14" ht="12.75" customHeight="1">
      <c r="A28" s="30" t="s">
        <v>50</v>
      </c>
      <c r="B28" s="11">
        <v>10113385</v>
      </c>
      <c r="C28" s="10">
        <f t="shared" si="0"/>
        <v>0.09814271764003685</v>
      </c>
      <c r="D28" s="11">
        <v>19589027</v>
      </c>
      <c r="E28" s="10">
        <f t="shared" si="1"/>
        <v>0.13118671717424615</v>
      </c>
      <c r="F28" s="31">
        <f t="shared" si="2"/>
        <v>-9475642</v>
      </c>
      <c r="G28" s="32">
        <f t="shared" si="3"/>
        <v>-48.37219326922159</v>
      </c>
      <c r="H28" s="11">
        <v>5076890</v>
      </c>
      <c r="I28" s="11">
        <v>8361444</v>
      </c>
      <c r="J28" s="23">
        <f t="shared" si="4"/>
        <v>-3284554</v>
      </c>
      <c r="K28" s="32">
        <f t="shared" si="8"/>
        <v>-39.28213834835227</v>
      </c>
      <c r="L28" s="11">
        <f t="shared" si="5"/>
        <v>1992.0433572521758</v>
      </c>
      <c r="M28" s="11">
        <f t="shared" si="6"/>
        <v>2342.7803857802555</v>
      </c>
      <c r="N28" s="33">
        <f t="shared" si="7"/>
        <v>-14.97097340650937</v>
      </c>
    </row>
    <row r="29" spans="1:14" ht="12.75" customHeight="1">
      <c r="A29" s="30" t="s">
        <v>48</v>
      </c>
      <c r="B29" s="11">
        <v>9950253</v>
      </c>
      <c r="C29" s="10">
        <f t="shared" si="0"/>
        <v>0.09655964552184353</v>
      </c>
      <c r="D29" s="11">
        <v>18237910</v>
      </c>
      <c r="E29" s="10">
        <f t="shared" si="1"/>
        <v>0.12213835536697948</v>
      </c>
      <c r="F29" s="31">
        <f t="shared" si="2"/>
        <v>-8287657</v>
      </c>
      <c r="G29" s="32">
        <f t="shared" si="3"/>
        <v>-45.441922895770404</v>
      </c>
      <c r="H29" s="11">
        <v>2122025</v>
      </c>
      <c r="I29" s="11">
        <v>2810776</v>
      </c>
      <c r="J29" s="23">
        <f t="shared" si="4"/>
        <v>-688751</v>
      </c>
      <c r="K29" s="32">
        <f t="shared" si="8"/>
        <v>-24.503944818085824</v>
      </c>
      <c r="L29" s="11">
        <f t="shared" si="5"/>
        <v>4689.036651311836</v>
      </c>
      <c r="M29" s="11">
        <f t="shared" si="6"/>
        <v>6488.567569952213</v>
      </c>
      <c r="N29" s="33">
        <f t="shared" si="7"/>
        <v>-27.73387036876661</v>
      </c>
    </row>
    <row r="30" spans="1:14" ht="12.75" customHeight="1">
      <c r="A30" s="30" t="s">
        <v>13</v>
      </c>
      <c r="B30" s="11">
        <v>208623858</v>
      </c>
      <c r="C30" s="10">
        <v>2.024536037011262</v>
      </c>
      <c r="D30" s="11">
        <v>247244710</v>
      </c>
      <c r="E30" s="10">
        <v>1.6557852436263687</v>
      </c>
      <c r="F30" s="31">
        <v>-38620852</v>
      </c>
      <c r="G30" s="32">
        <v>-15.620496794451133</v>
      </c>
      <c r="H30" s="11">
        <v>434708632</v>
      </c>
      <c r="I30" s="11">
        <v>418590139</v>
      </c>
      <c r="J30" s="23">
        <v>16118493</v>
      </c>
      <c r="K30" s="32">
        <f t="shared" si="8"/>
        <v>3.850662377882724</v>
      </c>
      <c r="L30" s="11">
        <v>479.9165294697898</v>
      </c>
      <c r="M30" s="11">
        <v>590.66061754503</v>
      </c>
      <c r="N30" s="33">
        <v>-18.74919112358079</v>
      </c>
    </row>
    <row r="31" spans="1:14" ht="12.75" customHeight="1">
      <c r="A31" s="35"/>
      <c r="B31" s="13"/>
      <c r="C31" s="14"/>
      <c r="D31" s="13"/>
      <c r="E31" s="14"/>
      <c r="F31" s="36"/>
      <c r="G31" s="37"/>
      <c r="H31" s="13"/>
      <c r="I31" s="13"/>
      <c r="J31" s="21"/>
      <c r="K31" s="37"/>
      <c r="L31" s="13"/>
      <c r="M31" s="13"/>
      <c r="N31" s="38"/>
    </row>
    <row r="32" spans="1:14" ht="12.75" customHeight="1">
      <c r="A32" s="26" t="s">
        <v>40</v>
      </c>
      <c r="B32" s="9">
        <v>9045429223</v>
      </c>
      <c r="C32" s="12">
        <v>87.77901821851208</v>
      </c>
      <c r="D32" s="9">
        <v>12899746444</v>
      </c>
      <c r="E32" s="12">
        <v>86.38894562596273</v>
      </c>
      <c r="F32" s="27">
        <v>-3854317221</v>
      </c>
      <c r="G32" s="28">
        <v>-29.879015356869598</v>
      </c>
      <c r="H32" s="9">
        <v>5890172584</v>
      </c>
      <c r="I32" s="9">
        <v>6960248884</v>
      </c>
      <c r="J32" s="22">
        <v>-1070076300</v>
      </c>
      <c r="K32" s="28">
        <v>-15.374109716965116</v>
      </c>
      <c r="L32" s="9"/>
      <c r="M32" s="9"/>
      <c r="N32" s="29"/>
    </row>
    <row r="33" spans="1:14" ht="12.75" customHeight="1">
      <c r="A33" s="35"/>
      <c r="B33" s="13"/>
      <c r="C33" s="14"/>
      <c r="D33" s="13"/>
      <c r="E33" s="14"/>
      <c r="F33" s="36"/>
      <c r="G33" s="37"/>
      <c r="H33" s="13"/>
      <c r="I33" s="13"/>
      <c r="J33" s="21"/>
      <c r="K33" s="37"/>
      <c r="L33" s="13"/>
      <c r="M33" s="13"/>
      <c r="N33" s="38"/>
    </row>
    <row r="34" spans="1:14" ht="12.75" customHeight="1">
      <c r="A34" s="34" t="s">
        <v>79</v>
      </c>
      <c r="B34" s="9">
        <v>419417511</v>
      </c>
      <c r="C34" s="12">
        <f t="shared" si="0"/>
        <v>4.070128285965584</v>
      </c>
      <c r="D34" s="9">
        <v>472906368</v>
      </c>
      <c r="E34" s="12">
        <f t="shared" si="1"/>
        <v>3.1670298861049084</v>
      </c>
      <c r="F34" s="27">
        <f t="shared" si="2"/>
        <v>-53488857</v>
      </c>
      <c r="G34" s="28">
        <f t="shared" si="3"/>
        <v>-11.31066541273557</v>
      </c>
      <c r="H34" s="9">
        <v>688135381</v>
      </c>
      <c r="I34" s="9">
        <v>549471852</v>
      </c>
      <c r="J34" s="22">
        <f t="shared" si="4"/>
        <v>138663529</v>
      </c>
      <c r="K34" s="32">
        <f aca="true" t="shared" si="9" ref="K34:K77">(H34-I34)/I34*100</f>
        <v>25.23578387050844</v>
      </c>
      <c r="L34" s="9"/>
      <c r="M34" s="9"/>
      <c r="N34" s="29"/>
    </row>
    <row r="35" spans="1:14" ht="12.75" customHeight="1">
      <c r="A35" s="30" t="s">
        <v>53</v>
      </c>
      <c r="B35" s="11">
        <v>154726759</v>
      </c>
      <c r="C35" s="10">
        <f t="shared" si="0"/>
        <v>1.5015056402871076</v>
      </c>
      <c r="D35" s="11">
        <v>141704448</v>
      </c>
      <c r="E35" s="10">
        <f t="shared" si="1"/>
        <v>0.9489874786587754</v>
      </c>
      <c r="F35" s="31">
        <f t="shared" si="2"/>
        <v>13022311</v>
      </c>
      <c r="G35" s="32">
        <f t="shared" si="3"/>
        <v>9.189768693781582</v>
      </c>
      <c r="H35" s="11">
        <v>547418791</v>
      </c>
      <c r="I35" s="11">
        <v>408503144</v>
      </c>
      <c r="J35" s="23">
        <f t="shared" si="4"/>
        <v>138915647</v>
      </c>
      <c r="K35" s="32">
        <f t="shared" si="9"/>
        <v>34.006016609752216</v>
      </c>
      <c r="L35" s="11">
        <f t="shared" si="5"/>
        <v>282.6478768062604</v>
      </c>
      <c r="M35" s="11">
        <f t="shared" si="6"/>
        <v>346.88704378735457</v>
      </c>
      <c r="N35" s="33">
        <f t="shared" si="7"/>
        <v>-18.51875650347825</v>
      </c>
    </row>
    <row r="36" spans="1:14" ht="12.75" customHeight="1">
      <c r="A36" s="30" t="s">
        <v>52</v>
      </c>
      <c r="B36" s="11">
        <v>66567407</v>
      </c>
      <c r="C36" s="10">
        <f t="shared" si="0"/>
        <v>0.645986109421367</v>
      </c>
      <c r="D36" s="11">
        <v>82492887</v>
      </c>
      <c r="E36" s="10">
        <f t="shared" si="1"/>
        <v>0.5524506671901596</v>
      </c>
      <c r="F36" s="31">
        <f t="shared" si="2"/>
        <v>-15925480</v>
      </c>
      <c r="G36" s="32">
        <f t="shared" si="3"/>
        <v>-19.30527658705895</v>
      </c>
      <c r="H36" s="11">
        <v>14423447</v>
      </c>
      <c r="I36" s="11">
        <v>13320947</v>
      </c>
      <c r="J36" s="23">
        <f t="shared" si="4"/>
        <v>1102500</v>
      </c>
      <c r="K36" s="32">
        <f t="shared" si="9"/>
        <v>8.276438604552665</v>
      </c>
      <c r="L36" s="11">
        <f t="shared" si="5"/>
        <v>4615.221798228953</v>
      </c>
      <c r="M36" s="11">
        <f t="shared" si="6"/>
        <v>6192.719406510663</v>
      </c>
      <c r="N36" s="33">
        <f t="shared" si="7"/>
        <v>-25.473422978331968</v>
      </c>
    </row>
    <row r="37" spans="1:14" ht="12.75" customHeight="1">
      <c r="A37" s="30" t="s">
        <v>5</v>
      </c>
      <c r="B37" s="11">
        <v>45638259</v>
      </c>
      <c r="C37" s="10">
        <f t="shared" si="0"/>
        <v>0.44288462929275113</v>
      </c>
      <c r="D37" s="11">
        <v>48829601</v>
      </c>
      <c r="E37" s="10">
        <f t="shared" si="1"/>
        <v>0.32700935355892297</v>
      </c>
      <c r="F37" s="31">
        <f t="shared" si="2"/>
        <v>-3191342</v>
      </c>
      <c r="G37" s="32">
        <f t="shared" si="3"/>
        <v>-6.535670852604346</v>
      </c>
      <c r="H37" s="11">
        <v>27147842</v>
      </c>
      <c r="I37" s="11">
        <v>20509894</v>
      </c>
      <c r="J37" s="23">
        <f t="shared" si="4"/>
        <v>6637948</v>
      </c>
      <c r="K37" s="32">
        <f t="shared" si="9"/>
        <v>32.36461387855052</v>
      </c>
      <c r="L37" s="11">
        <f t="shared" si="5"/>
        <v>1681.1008035187474</v>
      </c>
      <c r="M37" s="11">
        <f t="shared" si="6"/>
        <v>2380.782709067146</v>
      </c>
      <c r="N37" s="33">
        <f t="shared" si="7"/>
        <v>-29.388734338655897</v>
      </c>
    </row>
    <row r="38" spans="1:14" ht="12.75" customHeight="1">
      <c r="A38" s="30" t="s">
        <v>7</v>
      </c>
      <c r="B38" s="11">
        <v>31238024</v>
      </c>
      <c r="C38" s="10">
        <f t="shared" si="0"/>
        <v>0.30314128939664553</v>
      </c>
      <c r="D38" s="11">
        <v>36195095</v>
      </c>
      <c r="E38" s="10">
        <f t="shared" si="1"/>
        <v>0.24239670969160293</v>
      </c>
      <c r="F38" s="31">
        <f t="shared" si="2"/>
        <v>-4957071</v>
      </c>
      <c r="G38" s="32">
        <f t="shared" si="3"/>
        <v>-13.695421990189555</v>
      </c>
      <c r="H38" s="11">
        <v>17582269</v>
      </c>
      <c r="I38" s="11">
        <v>15472401</v>
      </c>
      <c r="J38" s="23">
        <f t="shared" si="4"/>
        <v>2109868</v>
      </c>
      <c r="K38" s="32">
        <f t="shared" si="9"/>
        <v>13.636332202093262</v>
      </c>
      <c r="L38" s="11">
        <f t="shared" si="5"/>
        <v>1776.677629036389</v>
      </c>
      <c r="M38" s="11">
        <f t="shared" si="6"/>
        <v>2339.332790043381</v>
      </c>
      <c r="N38" s="33">
        <f t="shared" si="7"/>
        <v>-24.051950342497364</v>
      </c>
    </row>
    <row r="39" spans="1:14" ht="12.75" customHeight="1">
      <c r="A39" s="30" t="s">
        <v>44</v>
      </c>
      <c r="B39" s="11">
        <v>24244493</v>
      </c>
      <c r="C39" s="10">
        <f t="shared" si="0"/>
        <v>0.2352743844741251</v>
      </c>
      <c r="D39" s="11">
        <v>26035984</v>
      </c>
      <c r="E39" s="10">
        <f t="shared" si="1"/>
        <v>0.17436166019686422</v>
      </c>
      <c r="F39" s="31">
        <f t="shared" si="2"/>
        <v>-1791491</v>
      </c>
      <c r="G39" s="32">
        <f t="shared" si="3"/>
        <v>-6.880826935521239</v>
      </c>
      <c r="H39" s="11">
        <v>34035372</v>
      </c>
      <c r="I39" s="11">
        <v>33526893</v>
      </c>
      <c r="J39" s="23">
        <f t="shared" si="4"/>
        <v>508479</v>
      </c>
      <c r="K39" s="32">
        <f t="shared" si="9"/>
        <v>1.516630246650055</v>
      </c>
      <c r="L39" s="11">
        <f t="shared" si="5"/>
        <v>712.3322465815857</v>
      </c>
      <c r="M39" s="11">
        <f t="shared" si="6"/>
        <v>776.5701402751517</v>
      </c>
      <c r="N39" s="33">
        <f t="shared" si="7"/>
        <v>-8.272001505338016</v>
      </c>
    </row>
    <row r="40" spans="1:14" ht="12.75" customHeight="1">
      <c r="A40" s="30" t="s">
        <v>70</v>
      </c>
      <c r="B40" s="11">
        <v>13542338</v>
      </c>
      <c r="C40" s="10">
        <f t="shared" si="0"/>
        <v>0.13141810131028742</v>
      </c>
      <c r="D40" s="11">
        <v>20713130</v>
      </c>
      <c r="E40" s="10">
        <f t="shared" si="1"/>
        <v>0.1387147777734644</v>
      </c>
      <c r="F40" s="31">
        <f t="shared" si="2"/>
        <v>-7170792</v>
      </c>
      <c r="G40" s="32">
        <f t="shared" si="3"/>
        <v>-34.6195480837517</v>
      </c>
      <c r="H40" s="11">
        <v>2713573</v>
      </c>
      <c r="I40" s="11">
        <v>4297887</v>
      </c>
      <c r="J40" s="23">
        <f t="shared" si="4"/>
        <v>-1584314</v>
      </c>
      <c r="K40" s="32">
        <f t="shared" si="9"/>
        <v>-36.86262575074682</v>
      </c>
      <c r="L40" s="11">
        <f t="shared" si="5"/>
        <v>4990.592845668792</v>
      </c>
      <c r="M40" s="11">
        <f t="shared" si="6"/>
        <v>4819.375195299458</v>
      </c>
      <c r="N40" s="33">
        <f t="shared" si="7"/>
        <v>3.5526939370964397</v>
      </c>
    </row>
    <row r="41" spans="1:14" ht="12.75" customHeight="1">
      <c r="A41" s="30" t="s">
        <v>14</v>
      </c>
      <c r="B41" s="11">
        <v>9256530</v>
      </c>
      <c r="C41" s="10">
        <f t="shared" si="0"/>
        <v>0.08982759087254467</v>
      </c>
      <c r="D41" s="11">
        <v>14579192</v>
      </c>
      <c r="E41" s="10">
        <f t="shared" si="1"/>
        <v>0.09763610706815772</v>
      </c>
      <c r="F41" s="31">
        <f t="shared" si="2"/>
        <v>-5322662</v>
      </c>
      <c r="G41" s="32">
        <f t="shared" si="3"/>
        <v>-36.50862132826017</v>
      </c>
      <c r="H41" s="11">
        <v>5884520</v>
      </c>
      <c r="I41" s="11">
        <v>7824173</v>
      </c>
      <c r="J41" s="23">
        <f t="shared" si="4"/>
        <v>-1939653</v>
      </c>
      <c r="K41" s="32">
        <f t="shared" si="9"/>
        <v>-24.79051779657735</v>
      </c>
      <c r="L41" s="11">
        <f t="shared" si="5"/>
        <v>1573.0305955286071</v>
      </c>
      <c r="M41" s="11">
        <f t="shared" si="6"/>
        <v>1863.3524591033456</v>
      </c>
      <c r="N41" s="33">
        <f t="shared" si="7"/>
        <v>-15.5806198744838</v>
      </c>
    </row>
    <row r="42" spans="1:14" ht="12.75" customHeight="1">
      <c r="A42" s="30" t="s">
        <v>43</v>
      </c>
      <c r="B42" s="11">
        <v>8897887</v>
      </c>
      <c r="C42" s="10">
        <f aca="true" t="shared" si="10" ref="C42:C77">(B42/$B$7)*100</f>
        <v>0.0863472330415538</v>
      </c>
      <c r="D42" s="11">
        <v>16034543</v>
      </c>
      <c r="E42" s="10">
        <f aca="true" t="shared" si="11" ref="E42:E77">(D42/$D$7)*100</f>
        <v>0.1073825186702376</v>
      </c>
      <c r="F42" s="31">
        <f aca="true" t="shared" si="12" ref="F42:F77">B42-D42</f>
        <v>-7136656</v>
      </c>
      <c r="G42" s="32">
        <f aca="true" t="shared" si="13" ref="G42:G77">(B42-D42)/D42*100</f>
        <v>-44.50800998818613</v>
      </c>
      <c r="H42" s="11">
        <v>4695657</v>
      </c>
      <c r="I42" s="11">
        <v>6441841</v>
      </c>
      <c r="J42" s="23">
        <f aca="true" t="shared" si="14" ref="J42:J77">H42-I42</f>
        <v>-1746184</v>
      </c>
      <c r="K42" s="32">
        <f t="shared" si="9"/>
        <v>-27.106909344704412</v>
      </c>
      <c r="L42" s="11">
        <f aca="true" t="shared" si="15" ref="L42:L77">B42/(H42/1000)</f>
        <v>1894.9184320745744</v>
      </c>
      <c r="M42" s="11">
        <f aca="true" t="shared" si="16" ref="M42:M77">D42/(I42/1000)</f>
        <v>2489.1243046824657</v>
      </c>
      <c r="N42" s="33">
        <f aca="true" t="shared" si="17" ref="N42:N77">(L42-M42)/M42*100</f>
        <v>-23.87208511403344</v>
      </c>
    </row>
    <row r="43" spans="1:14" ht="12.75" customHeight="1">
      <c r="A43" s="30" t="s">
        <v>72</v>
      </c>
      <c r="B43" s="11">
        <v>7287160</v>
      </c>
      <c r="C43" s="10">
        <f t="shared" si="10"/>
        <v>0.07071635127880238</v>
      </c>
      <c r="D43" s="11">
        <v>12377867</v>
      </c>
      <c r="E43" s="10">
        <f t="shared" si="11"/>
        <v>0.08289394554152357</v>
      </c>
      <c r="F43" s="31">
        <f t="shared" si="12"/>
        <v>-5090707</v>
      </c>
      <c r="G43" s="32">
        <f t="shared" si="13"/>
        <v>-41.12749797683236</v>
      </c>
      <c r="H43" s="11">
        <v>3966606</v>
      </c>
      <c r="I43" s="11">
        <v>6098139</v>
      </c>
      <c r="J43" s="23">
        <f t="shared" si="14"/>
        <v>-2131533</v>
      </c>
      <c r="K43" s="32">
        <f t="shared" si="9"/>
        <v>-34.95382771694774</v>
      </c>
      <c r="L43" s="11">
        <f t="shared" si="15"/>
        <v>1837.127256904265</v>
      </c>
      <c r="M43" s="11">
        <f t="shared" si="16"/>
        <v>2029.777773186213</v>
      </c>
      <c r="N43" s="33">
        <f t="shared" si="17"/>
        <v>-9.491212231550728</v>
      </c>
    </row>
    <row r="44" spans="1:14" ht="12.75" customHeight="1">
      <c r="A44" s="30" t="s">
        <v>10</v>
      </c>
      <c r="B44" s="11">
        <v>6557744</v>
      </c>
      <c r="C44" s="10">
        <f t="shared" si="10"/>
        <v>0.06363792318275688</v>
      </c>
      <c r="D44" s="11">
        <v>7350476</v>
      </c>
      <c r="E44" s="10">
        <f t="shared" si="11"/>
        <v>0.049225763796644124</v>
      </c>
      <c r="F44" s="31">
        <f t="shared" si="12"/>
        <v>-792732</v>
      </c>
      <c r="G44" s="32">
        <f t="shared" si="13"/>
        <v>-10.784770945446255</v>
      </c>
      <c r="H44" s="11">
        <v>637760</v>
      </c>
      <c r="I44" s="11">
        <v>774326</v>
      </c>
      <c r="J44" s="23">
        <f t="shared" si="14"/>
        <v>-136566</v>
      </c>
      <c r="K44" s="32">
        <f t="shared" si="9"/>
        <v>-17.63675764471295</v>
      </c>
      <c r="L44" s="11">
        <f t="shared" si="15"/>
        <v>10282.463622679377</v>
      </c>
      <c r="M44" s="11">
        <f t="shared" si="16"/>
        <v>9492.740783597606</v>
      </c>
      <c r="N44" s="33">
        <f t="shared" si="17"/>
        <v>8.319228946463213</v>
      </c>
    </row>
    <row r="45" spans="1:14" ht="12.75" customHeight="1">
      <c r="A45" s="30" t="s">
        <v>67</v>
      </c>
      <c r="B45" s="11">
        <v>6286322</v>
      </c>
      <c r="C45" s="10">
        <f t="shared" si="10"/>
        <v>0.06100397888939773</v>
      </c>
      <c r="D45" s="11">
        <v>5645254</v>
      </c>
      <c r="E45" s="10">
        <f t="shared" si="11"/>
        <v>0.03780597882042747</v>
      </c>
      <c r="F45" s="31">
        <f t="shared" si="12"/>
        <v>641068</v>
      </c>
      <c r="G45" s="32">
        <f t="shared" si="13"/>
        <v>11.35587521836927</v>
      </c>
      <c r="H45" s="11">
        <v>389</v>
      </c>
      <c r="I45" s="11">
        <v>231</v>
      </c>
      <c r="J45" s="23">
        <f t="shared" si="14"/>
        <v>158</v>
      </c>
      <c r="K45" s="32">
        <f t="shared" si="9"/>
        <v>68.3982683982684</v>
      </c>
      <c r="L45" s="11">
        <f t="shared" si="15"/>
        <v>16160210.796915166</v>
      </c>
      <c r="M45" s="11">
        <f t="shared" si="16"/>
        <v>24438329.004329003</v>
      </c>
      <c r="N45" s="33">
        <f t="shared" si="17"/>
        <v>-33.87350340503008</v>
      </c>
    </row>
    <row r="46" spans="1:14" ht="12.75" customHeight="1">
      <c r="A46" s="30" t="s">
        <v>54</v>
      </c>
      <c r="B46" s="11">
        <v>5881855</v>
      </c>
      <c r="C46" s="10">
        <f t="shared" si="10"/>
        <v>0.057078933953828404</v>
      </c>
      <c r="D46" s="11">
        <v>11781934</v>
      </c>
      <c r="E46" s="10">
        <f t="shared" si="11"/>
        <v>0.07890301256022746</v>
      </c>
      <c r="F46" s="31">
        <f t="shared" si="12"/>
        <v>-5900079</v>
      </c>
      <c r="G46" s="32">
        <f t="shared" si="13"/>
        <v>-50.07733874591387</v>
      </c>
      <c r="H46" s="11">
        <v>12725</v>
      </c>
      <c r="I46" s="11">
        <v>21134</v>
      </c>
      <c r="J46" s="23">
        <f t="shared" si="14"/>
        <v>-8409</v>
      </c>
      <c r="K46" s="32">
        <f t="shared" si="9"/>
        <v>-39.78896564777136</v>
      </c>
      <c r="L46" s="11">
        <f t="shared" si="15"/>
        <v>462228.29076620826</v>
      </c>
      <c r="M46" s="11">
        <f t="shared" si="16"/>
        <v>557487.1770606606</v>
      </c>
      <c r="N46" s="33">
        <f t="shared" si="17"/>
        <v>-17.08718876669106</v>
      </c>
    </row>
    <row r="47" spans="1:14" ht="12.75" customHeight="1">
      <c r="A47" s="30" t="s">
        <v>15</v>
      </c>
      <c r="B47" s="11">
        <v>4801010</v>
      </c>
      <c r="C47" s="10">
        <f t="shared" si="10"/>
        <v>0.04659015441585516</v>
      </c>
      <c r="D47" s="11">
        <v>5553583</v>
      </c>
      <c r="E47" s="10">
        <f t="shared" si="11"/>
        <v>0.03719206279743765</v>
      </c>
      <c r="F47" s="31">
        <f t="shared" si="12"/>
        <v>-752573</v>
      </c>
      <c r="G47" s="32">
        <f t="shared" si="13"/>
        <v>-13.551125462606754</v>
      </c>
      <c r="H47" s="11">
        <v>2791294</v>
      </c>
      <c r="I47" s="11">
        <v>2382483</v>
      </c>
      <c r="J47" s="23">
        <f t="shared" si="14"/>
        <v>408811</v>
      </c>
      <c r="K47" s="32">
        <f t="shared" si="9"/>
        <v>17.15903114523797</v>
      </c>
      <c r="L47" s="11">
        <f t="shared" si="15"/>
        <v>1719.9943825336923</v>
      </c>
      <c r="M47" s="11">
        <f t="shared" si="16"/>
        <v>2331.006349258316</v>
      </c>
      <c r="N47" s="33">
        <f t="shared" si="17"/>
        <v>-26.21236818677206</v>
      </c>
    </row>
    <row r="48" spans="1:14" ht="12.75" customHeight="1">
      <c r="A48" s="30" t="s">
        <v>45</v>
      </c>
      <c r="B48" s="11">
        <v>2732137</v>
      </c>
      <c r="C48" s="10">
        <f t="shared" si="10"/>
        <v>0.02651331380590152</v>
      </c>
      <c r="D48" s="11">
        <v>780323</v>
      </c>
      <c r="E48" s="10">
        <f t="shared" si="11"/>
        <v>0.005225783429955929</v>
      </c>
      <c r="F48" s="31">
        <f t="shared" si="12"/>
        <v>1951814</v>
      </c>
      <c r="G48" s="32">
        <f t="shared" si="13"/>
        <v>250.12898504849917</v>
      </c>
      <c r="H48" s="11">
        <v>5268438</v>
      </c>
      <c r="I48" s="11">
        <v>1024000</v>
      </c>
      <c r="J48" s="23">
        <f t="shared" si="14"/>
        <v>4244438</v>
      </c>
      <c r="K48" s="32">
        <f t="shared" si="9"/>
        <v>414.4958984375</v>
      </c>
      <c r="L48" s="11">
        <f t="shared" si="15"/>
        <v>518.5857743794271</v>
      </c>
      <c r="M48" s="11">
        <f t="shared" si="16"/>
        <v>762.0341796875</v>
      </c>
      <c r="N48" s="33">
        <f t="shared" si="17"/>
        <v>-31.947176622432842</v>
      </c>
    </row>
    <row r="49" spans="1:14" ht="12.75" customHeight="1">
      <c r="A49" s="30" t="s">
        <v>74</v>
      </c>
      <c r="B49" s="11">
        <v>2662642</v>
      </c>
      <c r="C49" s="10">
        <f t="shared" si="10"/>
        <v>0.025838917630694666</v>
      </c>
      <c r="D49" s="11">
        <v>260729</v>
      </c>
      <c r="E49" s="10">
        <f t="shared" si="11"/>
        <v>0.0017460888477066284</v>
      </c>
      <c r="F49" s="31">
        <f t="shared" si="12"/>
        <v>2401913</v>
      </c>
      <c r="G49" s="32">
        <f t="shared" si="13"/>
        <v>921.229705939884</v>
      </c>
      <c r="H49" s="11">
        <v>95</v>
      </c>
      <c r="I49" s="11">
        <v>6</v>
      </c>
      <c r="J49" s="23">
        <f t="shared" si="14"/>
        <v>89</v>
      </c>
      <c r="K49" s="32">
        <f t="shared" si="9"/>
        <v>1483.3333333333335</v>
      </c>
      <c r="L49" s="11">
        <f t="shared" si="15"/>
        <v>28027810.52631579</v>
      </c>
      <c r="M49" s="11">
        <f t="shared" si="16"/>
        <v>43454833.333333336</v>
      </c>
      <c r="N49" s="33">
        <f t="shared" si="17"/>
        <v>-35.501281730112595</v>
      </c>
    </row>
    <row r="50" spans="1:14" ht="12.75" customHeight="1">
      <c r="A50" s="30" t="s">
        <v>24</v>
      </c>
      <c r="B50" s="11">
        <v>1367989</v>
      </c>
      <c r="C50" s="10">
        <f t="shared" si="10"/>
        <v>0.013275293896324163</v>
      </c>
      <c r="D50" s="11">
        <v>1579807</v>
      </c>
      <c r="E50" s="10">
        <f t="shared" si="11"/>
        <v>0.010579887102044135</v>
      </c>
      <c r="F50" s="31">
        <f t="shared" si="12"/>
        <v>-211818</v>
      </c>
      <c r="G50" s="32">
        <f t="shared" si="13"/>
        <v>-13.407840324799169</v>
      </c>
      <c r="H50" s="11">
        <v>971097</v>
      </c>
      <c r="I50" s="11">
        <v>1241206</v>
      </c>
      <c r="J50" s="23">
        <f t="shared" si="14"/>
        <v>-270109</v>
      </c>
      <c r="K50" s="32">
        <f t="shared" si="9"/>
        <v>-21.761818747250658</v>
      </c>
      <c r="L50" s="11">
        <f t="shared" si="15"/>
        <v>1408.704794680655</v>
      </c>
      <c r="M50" s="11">
        <f t="shared" si="16"/>
        <v>1272.8000025781378</v>
      </c>
      <c r="N50" s="33">
        <f t="shared" si="17"/>
        <v>10.677623493654407</v>
      </c>
    </row>
    <row r="51" spans="1:14" ht="12.75" customHeight="1">
      <c r="A51" s="30" t="s">
        <v>73</v>
      </c>
      <c r="B51" s="11">
        <v>1331810</v>
      </c>
      <c r="C51" s="10">
        <f t="shared" si="10"/>
        <v>0.012924204188822778</v>
      </c>
      <c r="D51" s="11">
        <v>757689</v>
      </c>
      <c r="E51" s="10">
        <f t="shared" si="11"/>
        <v>0.005074204683521923</v>
      </c>
      <c r="F51" s="31">
        <f t="shared" si="12"/>
        <v>574121</v>
      </c>
      <c r="G51" s="32">
        <f t="shared" si="13"/>
        <v>75.77264550494992</v>
      </c>
      <c r="H51" s="11">
        <v>1060679</v>
      </c>
      <c r="I51" s="11">
        <v>584677</v>
      </c>
      <c r="J51" s="23">
        <f t="shared" si="14"/>
        <v>476002</v>
      </c>
      <c r="K51" s="32">
        <f t="shared" si="9"/>
        <v>81.41281425470815</v>
      </c>
      <c r="L51" s="11">
        <f t="shared" si="15"/>
        <v>1255.6202206322553</v>
      </c>
      <c r="M51" s="11">
        <f t="shared" si="16"/>
        <v>1295.9103915495223</v>
      </c>
      <c r="N51" s="33">
        <f t="shared" si="17"/>
        <v>-3.109024449529414</v>
      </c>
    </row>
    <row r="52" spans="1:14" ht="12.75" customHeight="1">
      <c r="A52" s="30" t="s">
        <v>71</v>
      </c>
      <c r="B52" s="11">
        <v>1330156</v>
      </c>
      <c r="C52" s="10">
        <f t="shared" si="10"/>
        <v>0.012908153375472292</v>
      </c>
      <c r="D52" s="11">
        <v>792725</v>
      </c>
      <c r="E52" s="10">
        <f t="shared" si="11"/>
        <v>0.00530883899297062</v>
      </c>
      <c r="F52" s="31">
        <f t="shared" si="12"/>
        <v>537431</v>
      </c>
      <c r="G52" s="32">
        <f t="shared" si="13"/>
        <v>67.7953893216437</v>
      </c>
      <c r="H52" s="11">
        <v>162376</v>
      </c>
      <c r="I52" s="11">
        <v>116078</v>
      </c>
      <c r="J52" s="23">
        <f t="shared" si="14"/>
        <v>46298</v>
      </c>
      <c r="K52" s="32">
        <f t="shared" si="9"/>
        <v>39.885249573562604</v>
      </c>
      <c r="L52" s="11">
        <f t="shared" si="15"/>
        <v>8191.826378282504</v>
      </c>
      <c r="M52" s="11">
        <f t="shared" si="16"/>
        <v>6829.2441289477765</v>
      </c>
      <c r="N52" s="33">
        <f t="shared" si="17"/>
        <v>19.952167818382986</v>
      </c>
    </row>
    <row r="53" spans="1:14" ht="12.75" customHeight="1">
      <c r="A53" s="30" t="s">
        <v>56</v>
      </c>
      <c r="B53" s="11">
        <v>911953</v>
      </c>
      <c r="C53" s="10">
        <f t="shared" si="10"/>
        <v>0.008849810996020079</v>
      </c>
      <c r="D53" s="11">
        <v>2227930</v>
      </c>
      <c r="E53" s="10">
        <f t="shared" si="11"/>
        <v>0.01492033385803278</v>
      </c>
      <c r="F53" s="31">
        <f t="shared" si="12"/>
        <v>-1315977</v>
      </c>
      <c r="G53" s="32">
        <f t="shared" si="13"/>
        <v>-59.06725076640649</v>
      </c>
      <c r="H53" s="11">
        <v>511738</v>
      </c>
      <c r="I53" s="11">
        <v>1556100</v>
      </c>
      <c r="J53" s="23">
        <f t="shared" si="14"/>
        <v>-1044362</v>
      </c>
      <c r="K53" s="32">
        <f t="shared" si="9"/>
        <v>-67.11406721933038</v>
      </c>
      <c r="L53" s="11">
        <f t="shared" si="15"/>
        <v>1782.0701218201502</v>
      </c>
      <c r="M53" s="11">
        <f t="shared" si="16"/>
        <v>1431.739605423816</v>
      </c>
      <c r="N53" s="33">
        <f t="shared" si="17"/>
        <v>24.4688709503591</v>
      </c>
    </row>
    <row r="54" spans="1:14" ht="12.75" customHeight="1">
      <c r="A54" s="30" t="s">
        <v>75</v>
      </c>
      <c r="B54" s="11">
        <v>831041</v>
      </c>
      <c r="C54" s="10">
        <f t="shared" si="10"/>
        <v>0.008064621510037822</v>
      </c>
      <c r="D54" s="11">
        <v>1411941</v>
      </c>
      <c r="E54" s="10">
        <f t="shared" si="11"/>
        <v>0.009455697040681109</v>
      </c>
      <c r="F54" s="31">
        <f t="shared" si="12"/>
        <v>-580900</v>
      </c>
      <c r="G54" s="32">
        <f t="shared" si="13"/>
        <v>-41.14194573285994</v>
      </c>
      <c r="H54" s="11">
        <v>39</v>
      </c>
      <c r="I54" s="11">
        <v>44</v>
      </c>
      <c r="J54" s="23">
        <f t="shared" si="14"/>
        <v>-5</v>
      </c>
      <c r="K54" s="32">
        <f t="shared" si="9"/>
        <v>-11.363636363636363</v>
      </c>
      <c r="L54" s="11">
        <f t="shared" si="15"/>
        <v>21308743.589743588</v>
      </c>
      <c r="M54" s="11">
        <f t="shared" si="16"/>
        <v>32089568.181818184</v>
      </c>
      <c r="N54" s="33">
        <f t="shared" si="17"/>
        <v>-33.59604133963687</v>
      </c>
    </row>
    <row r="55" spans="1:14" ht="12.75" customHeight="1">
      <c r="A55" s="30" t="s">
        <v>20</v>
      </c>
      <c r="B55" s="11">
        <v>23323995</v>
      </c>
      <c r="C55" s="10">
        <v>0.22634165074528764</v>
      </c>
      <c r="D55" s="11">
        <v>35801230</v>
      </c>
      <c r="E55" s="10">
        <v>0.23975901582555056</v>
      </c>
      <c r="F55" s="31">
        <v>-12477235</v>
      </c>
      <c r="G55" s="32">
        <v>-34.851414322915716</v>
      </c>
      <c r="H55" s="11">
        <v>18850674</v>
      </c>
      <c r="I55" s="11">
        <v>25776248</v>
      </c>
      <c r="J55" s="23">
        <v>-6925574</v>
      </c>
      <c r="K55" s="32">
        <v>-26.868045341587337</v>
      </c>
      <c r="L55" s="11">
        <v>1237.3029738883608</v>
      </c>
      <c r="M55" s="11">
        <v>1388.9232443759852</v>
      </c>
      <c r="N55" s="33">
        <v>-10.916389447837647</v>
      </c>
    </row>
    <row r="56" spans="1:14" ht="12.75" customHeight="1">
      <c r="A56" s="35"/>
      <c r="B56" s="13"/>
      <c r="C56" s="14"/>
      <c r="D56" s="13"/>
      <c r="E56" s="14"/>
      <c r="F56" s="36"/>
      <c r="G56" s="37"/>
      <c r="H56" s="13"/>
      <c r="I56" s="13"/>
      <c r="J56" s="21"/>
      <c r="K56" s="37"/>
      <c r="L56" s="13"/>
      <c r="M56" s="13"/>
      <c r="N56" s="38"/>
    </row>
    <row r="57" spans="1:14" ht="12.75" customHeight="1">
      <c r="A57" s="34" t="s">
        <v>80</v>
      </c>
      <c r="B57" s="9">
        <v>9378700700</v>
      </c>
      <c r="C57" s="12">
        <v>91.01316469515557</v>
      </c>
      <c r="D57" s="9">
        <v>13368832862</v>
      </c>
      <c r="E57" s="12">
        <v>89.53039350126792</v>
      </c>
      <c r="F57" s="27">
        <v>-3990132162</v>
      </c>
      <c r="G57" s="28">
        <v>-29.846525894879573</v>
      </c>
      <c r="H57" s="9">
        <v>5538237079</v>
      </c>
      <c r="I57" s="9">
        <v>6688528880</v>
      </c>
      <c r="J57" s="22">
        <v>-1150291801</v>
      </c>
      <c r="K57" s="28">
        <v>-17.19797913169809</v>
      </c>
      <c r="L57" s="9"/>
      <c r="M57" s="9"/>
      <c r="N57" s="29"/>
    </row>
    <row r="58" spans="1:14" ht="12.75" customHeight="1">
      <c r="A58" s="30" t="s">
        <v>21</v>
      </c>
      <c r="B58" s="11">
        <v>552004896</v>
      </c>
      <c r="C58" s="10">
        <f t="shared" si="10"/>
        <v>5.3567881222801175</v>
      </c>
      <c r="D58" s="11">
        <v>423003156</v>
      </c>
      <c r="E58" s="10">
        <f t="shared" si="11"/>
        <v>2.8328306143018502</v>
      </c>
      <c r="F58" s="31">
        <f t="shared" si="12"/>
        <v>129001740</v>
      </c>
      <c r="G58" s="32">
        <f t="shared" si="13"/>
        <v>30.496637713029262</v>
      </c>
      <c r="H58" s="11">
        <v>3247720</v>
      </c>
      <c r="I58" s="11">
        <v>2114830</v>
      </c>
      <c r="J58" s="23">
        <f t="shared" si="14"/>
        <v>1132890</v>
      </c>
      <c r="K58" s="32">
        <f t="shared" si="9"/>
        <v>53.56884477712156</v>
      </c>
      <c r="L58" s="11">
        <f t="shared" si="15"/>
        <v>169966.89862426565</v>
      </c>
      <c r="M58" s="11">
        <f t="shared" si="16"/>
        <v>200017.56926088623</v>
      </c>
      <c r="N58" s="33">
        <f t="shared" si="17"/>
        <v>-15.02401551406966</v>
      </c>
    </row>
    <row r="59" spans="1:14" ht="12.75" customHeight="1">
      <c r="A59" s="30" t="s">
        <v>17</v>
      </c>
      <c r="B59" s="11">
        <v>311765742</v>
      </c>
      <c r="C59" s="10">
        <f t="shared" si="10"/>
        <v>3.025449657749861</v>
      </c>
      <c r="D59" s="11">
        <v>311583983</v>
      </c>
      <c r="E59" s="10">
        <f t="shared" si="11"/>
        <v>2.086662081472762</v>
      </c>
      <c r="F59" s="31">
        <f t="shared" si="12"/>
        <v>181759</v>
      </c>
      <c r="G59" s="32">
        <f t="shared" si="13"/>
        <v>0.05833387141726088</v>
      </c>
      <c r="H59" s="11">
        <v>737671826</v>
      </c>
      <c r="I59" s="11">
        <v>553882070</v>
      </c>
      <c r="J59" s="23">
        <f t="shared" si="14"/>
        <v>183789756</v>
      </c>
      <c r="K59" s="32">
        <f t="shared" si="9"/>
        <v>33.18210968627311</v>
      </c>
      <c r="L59" s="11">
        <f t="shared" si="15"/>
        <v>422.63474218683257</v>
      </c>
      <c r="M59" s="11">
        <f t="shared" si="16"/>
        <v>562.5457112197187</v>
      </c>
      <c r="N59" s="33">
        <f t="shared" si="17"/>
        <v>-24.87104003148995</v>
      </c>
    </row>
    <row r="60" spans="1:14" ht="12.75" customHeight="1">
      <c r="A60" s="30" t="s">
        <v>19</v>
      </c>
      <c r="B60" s="11">
        <v>302532207</v>
      </c>
      <c r="C60" s="10">
        <f t="shared" si="10"/>
        <v>2.9358452158815447</v>
      </c>
      <c r="D60" s="11">
        <v>433661086</v>
      </c>
      <c r="E60" s="10">
        <f t="shared" si="11"/>
        <v>2.9042062292608226</v>
      </c>
      <c r="F60" s="31">
        <f t="shared" si="12"/>
        <v>-131128879</v>
      </c>
      <c r="G60" s="32">
        <f t="shared" si="13"/>
        <v>-30.23764022949479</v>
      </c>
      <c r="H60" s="11">
        <v>40426541</v>
      </c>
      <c r="I60" s="11">
        <v>60159210</v>
      </c>
      <c r="J60" s="23">
        <f t="shared" si="14"/>
        <v>-19732669</v>
      </c>
      <c r="K60" s="32">
        <f t="shared" si="9"/>
        <v>-32.80074489010079</v>
      </c>
      <c r="L60" s="11">
        <f t="shared" si="15"/>
        <v>7483.50463622401</v>
      </c>
      <c r="M60" s="11">
        <f t="shared" si="16"/>
        <v>7208.556861035908</v>
      </c>
      <c r="N60" s="33">
        <f t="shared" si="17"/>
        <v>3.8141861191976614</v>
      </c>
    </row>
    <row r="61" spans="1:14" ht="12.75" customHeight="1">
      <c r="A61" s="30" t="s">
        <v>16</v>
      </c>
      <c r="B61" s="11">
        <v>203996601</v>
      </c>
      <c r="C61" s="10">
        <f t="shared" si="10"/>
        <v>1.9796320234491473</v>
      </c>
      <c r="D61" s="11">
        <v>374358410</v>
      </c>
      <c r="E61" s="10">
        <f t="shared" si="11"/>
        <v>2.507059225272929</v>
      </c>
      <c r="F61" s="31">
        <f t="shared" si="12"/>
        <v>-170361809</v>
      </c>
      <c r="G61" s="32">
        <f t="shared" si="13"/>
        <v>-45.50767511807735</v>
      </c>
      <c r="H61" s="11">
        <v>116793</v>
      </c>
      <c r="I61" s="11">
        <v>206809</v>
      </c>
      <c r="J61" s="23">
        <f t="shared" si="14"/>
        <v>-90016</v>
      </c>
      <c r="K61" s="32">
        <f t="shared" si="9"/>
        <v>-43.526152150051495</v>
      </c>
      <c r="L61" s="11">
        <f t="shared" si="15"/>
        <v>1746650.920859983</v>
      </c>
      <c r="M61" s="11">
        <f t="shared" si="16"/>
        <v>1810164.9831487024</v>
      </c>
      <c r="N61" s="33">
        <f t="shared" si="17"/>
        <v>-3.508744389599203</v>
      </c>
    </row>
    <row r="62" spans="1:14" ht="12.75" customHeight="1">
      <c r="A62" s="30" t="s">
        <v>57</v>
      </c>
      <c r="B62" s="11">
        <v>181373763</v>
      </c>
      <c r="C62" s="10">
        <f t="shared" si="10"/>
        <v>1.760094568675074</v>
      </c>
      <c r="D62" s="11">
        <v>300714113</v>
      </c>
      <c r="E62" s="10">
        <f t="shared" si="11"/>
        <v>2.01386711511681</v>
      </c>
      <c r="F62" s="31">
        <f t="shared" si="12"/>
        <v>-119340350</v>
      </c>
      <c r="G62" s="32">
        <f t="shared" si="13"/>
        <v>-39.685649871710545</v>
      </c>
      <c r="H62" s="11">
        <v>765226</v>
      </c>
      <c r="I62" s="11">
        <v>1184255</v>
      </c>
      <c r="J62" s="23">
        <f t="shared" si="14"/>
        <v>-419029</v>
      </c>
      <c r="K62" s="32">
        <f t="shared" si="9"/>
        <v>-35.383342270034746</v>
      </c>
      <c r="L62" s="11">
        <f t="shared" si="15"/>
        <v>237019.86471970374</v>
      </c>
      <c r="M62" s="11">
        <f t="shared" si="16"/>
        <v>253926.82572587827</v>
      </c>
      <c r="N62" s="33">
        <f t="shared" si="17"/>
        <v>-6.658202006756904</v>
      </c>
    </row>
    <row r="63" spans="1:14" ht="12.75" customHeight="1">
      <c r="A63" s="30" t="s">
        <v>22</v>
      </c>
      <c r="B63" s="11">
        <v>179930322</v>
      </c>
      <c r="C63" s="10">
        <f t="shared" si="10"/>
        <v>1.7460870704444564</v>
      </c>
      <c r="D63" s="11">
        <v>402435172</v>
      </c>
      <c r="E63" s="10">
        <f t="shared" si="11"/>
        <v>2.6950878719056903</v>
      </c>
      <c r="F63" s="31">
        <f t="shared" si="12"/>
        <v>-222504850</v>
      </c>
      <c r="G63" s="32">
        <f t="shared" si="13"/>
        <v>-55.28961320508039</v>
      </c>
      <c r="H63" s="11">
        <v>14981953</v>
      </c>
      <c r="I63" s="11">
        <v>32254811</v>
      </c>
      <c r="J63" s="23">
        <f t="shared" si="14"/>
        <v>-17272858</v>
      </c>
      <c r="K63" s="32">
        <f t="shared" si="9"/>
        <v>-53.5512609266258</v>
      </c>
      <c r="L63" s="11">
        <f t="shared" si="15"/>
        <v>12009.80419575472</v>
      </c>
      <c r="M63" s="11">
        <f t="shared" si="16"/>
        <v>12476.748724399593</v>
      </c>
      <c r="N63" s="33">
        <f t="shared" si="17"/>
        <v>-3.7425176939863705</v>
      </c>
    </row>
    <row r="64" spans="1:14" ht="12.75" customHeight="1">
      <c r="A64" s="30" t="s">
        <v>47</v>
      </c>
      <c r="B64" s="11">
        <v>173730859</v>
      </c>
      <c r="C64" s="10">
        <f t="shared" si="10"/>
        <v>1.685925992157725</v>
      </c>
      <c r="D64" s="11">
        <v>156510828</v>
      </c>
      <c r="E64" s="10">
        <f t="shared" si="11"/>
        <v>1.048145052204129</v>
      </c>
      <c r="F64" s="31">
        <f t="shared" si="12"/>
        <v>17220031</v>
      </c>
      <c r="G64" s="32">
        <f t="shared" si="13"/>
        <v>11.00245345325245</v>
      </c>
      <c r="H64" s="11">
        <v>14584581</v>
      </c>
      <c r="I64" s="11">
        <v>12343485</v>
      </c>
      <c r="J64" s="23">
        <f t="shared" si="14"/>
        <v>2241096</v>
      </c>
      <c r="K64" s="32">
        <f t="shared" si="9"/>
        <v>18.156104212060047</v>
      </c>
      <c r="L64" s="11">
        <f t="shared" si="15"/>
        <v>11911.95406984952</v>
      </c>
      <c r="M64" s="11">
        <f t="shared" si="16"/>
        <v>12679.630428521605</v>
      </c>
      <c r="N64" s="33">
        <f t="shared" si="17"/>
        <v>-6.0544064198059795</v>
      </c>
    </row>
    <row r="65" spans="1:14" ht="12.75" customHeight="1">
      <c r="A65" s="30" t="s">
        <v>9</v>
      </c>
      <c r="B65" s="11">
        <v>158652806</v>
      </c>
      <c r="C65" s="10">
        <f t="shared" si="10"/>
        <v>1.5396049435532755</v>
      </c>
      <c r="D65" s="11">
        <v>505492933</v>
      </c>
      <c r="E65" s="10">
        <f t="shared" si="11"/>
        <v>3.3852604539802393</v>
      </c>
      <c r="F65" s="31">
        <f t="shared" si="12"/>
        <v>-346840127</v>
      </c>
      <c r="G65" s="32">
        <f t="shared" si="13"/>
        <v>-68.61423856938471</v>
      </c>
      <c r="H65" s="11">
        <v>353468982</v>
      </c>
      <c r="I65" s="11">
        <v>743577501</v>
      </c>
      <c r="J65" s="23">
        <f t="shared" si="14"/>
        <v>-390108519</v>
      </c>
      <c r="K65" s="32">
        <f t="shared" si="9"/>
        <v>-52.46373356850667</v>
      </c>
      <c r="L65" s="11">
        <f t="shared" si="15"/>
        <v>448.8450587723706</v>
      </c>
      <c r="M65" s="11">
        <f t="shared" si="16"/>
        <v>679.8120334735626</v>
      </c>
      <c r="N65" s="33">
        <f t="shared" si="17"/>
        <v>-33.97512302349884</v>
      </c>
    </row>
    <row r="66" spans="1:14" ht="12.75" customHeight="1">
      <c r="A66" s="30" t="s">
        <v>46</v>
      </c>
      <c r="B66" s="11">
        <v>152925381</v>
      </c>
      <c r="C66" s="10">
        <f t="shared" si="10"/>
        <v>1.484024635419106</v>
      </c>
      <c r="D66" s="11">
        <v>204291681</v>
      </c>
      <c r="E66" s="10">
        <f t="shared" si="11"/>
        <v>1.368130993764944</v>
      </c>
      <c r="F66" s="31">
        <f t="shared" si="12"/>
        <v>-51366300</v>
      </c>
      <c r="G66" s="32">
        <f t="shared" si="13"/>
        <v>-25.143608270568784</v>
      </c>
      <c r="H66" s="11">
        <v>1657596</v>
      </c>
      <c r="I66" s="11">
        <v>2136687</v>
      </c>
      <c r="J66" s="23">
        <f t="shared" si="14"/>
        <v>-479091</v>
      </c>
      <c r="K66" s="32">
        <f t="shared" si="9"/>
        <v>-22.42214231658638</v>
      </c>
      <c r="L66" s="11">
        <f t="shared" si="15"/>
        <v>92257.32989220534</v>
      </c>
      <c r="M66" s="11">
        <f t="shared" si="16"/>
        <v>95611.42132656772</v>
      </c>
      <c r="N66" s="33">
        <f t="shared" si="17"/>
        <v>-3.508044737569841</v>
      </c>
    </row>
    <row r="67" spans="1:14" ht="12.75" customHeight="1">
      <c r="A67" s="30" t="s">
        <v>25</v>
      </c>
      <c r="B67" s="11">
        <v>144477563</v>
      </c>
      <c r="C67" s="10">
        <f t="shared" si="10"/>
        <v>1.4020449800763675</v>
      </c>
      <c r="D67" s="11">
        <v>176297409</v>
      </c>
      <c r="E67" s="10">
        <f t="shared" si="11"/>
        <v>1.1806547784652808</v>
      </c>
      <c r="F67" s="31">
        <f t="shared" si="12"/>
        <v>-31819846</v>
      </c>
      <c r="G67" s="32">
        <f t="shared" si="13"/>
        <v>-18.0489583939376</v>
      </c>
      <c r="H67" s="11">
        <v>46768</v>
      </c>
      <c r="I67" s="11">
        <v>90780</v>
      </c>
      <c r="J67" s="23">
        <f t="shared" si="14"/>
        <v>-44012</v>
      </c>
      <c r="K67" s="32">
        <f t="shared" si="9"/>
        <v>-48.48204450319454</v>
      </c>
      <c r="L67" s="11">
        <f t="shared" si="15"/>
        <v>3089239.7151898732</v>
      </c>
      <c r="M67" s="11">
        <f t="shared" si="16"/>
        <v>1942029.1804362193</v>
      </c>
      <c r="N67" s="33">
        <f t="shared" si="17"/>
        <v>59.07277533780244</v>
      </c>
    </row>
    <row r="68" spans="1:14" ht="12.75" customHeight="1">
      <c r="A68" s="30" t="s">
        <v>0</v>
      </c>
      <c r="B68" s="11">
        <v>121531689</v>
      </c>
      <c r="C68" s="10">
        <f t="shared" si="10"/>
        <v>1.1793727063533892</v>
      </c>
      <c r="D68" s="11">
        <v>214490151</v>
      </c>
      <c r="E68" s="10">
        <f t="shared" si="11"/>
        <v>1.4364296284801872</v>
      </c>
      <c r="F68" s="31">
        <f t="shared" si="12"/>
        <v>-92958462</v>
      </c>
      <c r="G68" s="32">
        <f t="shared" si="13"/>
        <v>-43.33926829115804</v>
      </c>
      <c r="H68" s="11">
        <v>96146745</v>
      </c>
      <c r="I68" s="11">
        <v>127557695</v>
      </c>
      <c r="J68" s="23">
        <f t="shared" si="14"/>
        <v>-31410950</v>
      </c>
      <c r="K68" s="32">
        <f t="shared" si="9"/>
        <v>-24.624896208731272</v>
      </c>
      <c r="L68" s="11">
        <f t="shared" si="15"/>
        <v>1264.0229162204087</v>
      </c>
      <c r="M68" s="11">
        <f t="shared" si="16"/>
        <v>1681.5147921887424</v>
      </c>
      <c r="N68" s="33">
        <f t="shared" si="17"/>
        <v>-24.828320149649457</v>
      </c>
    </row>
    <row r="69" spans="1:14" ht="12.75" customHeight="1">
      <c r="A69" s="30" t="s">
        <v>64</v>
      </c>
      <c r="B69" s="11">
        <v>120125682</v>
      </c>
      <c r="C69" s="10">
        <f t="shared" si="10"/>
        <v>1.1657284766517695</v>
      </c>
      <c r="D69" s="11">
        <v>160918066</v>
      </c>
      <c r="E69" s="10">
        <f t="shared" si="11"/>
        <v>1.07766010085997</v>
      </c>
      <c r="F69" s="31">
        <f t="shared" si="12"/>
        <v>-40792384</v>
      </c>
      <c r="G69" s="32">
        <f t="shared" si="13"/>
        <v>-25.349785150910275</v>
      </c>
      <c r="H69" s="11">
        <v>12285947</v>
      </c>
      <c r="I69" s="11">
        <v>15564657</v>
      </c>
      <c r="J69" s="23">
        <f t="shared" si="14"/>
        <v>-3278710</v>
      </c>
      <c r="K69" s="32">
        <f t="shared" si="9"/>
        <v>-21.065096391137946</v>
      </c>
      <c r="L69" s="11">
        <f t="shared" si="15"/>
        <v>9777.486586911045</v>
      </c>
      <c r="M69" s="11">
        <f t="shared" si="16"/>
        <v>10338.683724286375</v>
      </c>
      <c r="N69" s="33">
        <f t="shared" si="17"/>
        <v>-5.4281294634928585</v>
      </c>
    </row>
    <row r="70" spans="1:14" ht="12.75" customHeight="1">
      <c r="A70" s="30" t="s">
        <v>77</v>
      </c>
      <c r="B70" s="11">
        <v>119622014</v>
      </c>
      <c r="C70" s="10">
        <f t="shared" si="10"/>
        <v>1.1608407613805403</v>
      </c>
      <c r="D70" s="11">
        <v>401447508</v>
      </c>
      <c r="E70" s="10">
        <f t="shared" si="11"/>
        <v>2.688473536347769</v>
      </c>
      <c r="F70" s="31">
        <f t="shared" si="12"/>
        <v>-281825494</v>
      </c>
      <c r="G70" s="32">
        <f t="shared" si="13"/>
        <v>-70.20232742358934</v>
      </c>
      <c r="H70" s="11">
        <v>303354205</v>
      </c>
      <c r="I70" s="11">
        <v>600502220</v>
      </c>
      <c r="J70" s="23">
        <f t="shared" si="14"/>
        <v>-297148015</v>
      </c>
      <c r="K70" s="32">
        <f t="shared" si="9"/>
        <v>-49.48325003694408</v>
      </c>
      <c r="L70" s="11">
        <f t="shared" si="15"/>
        <v>394.3311548953145</v>
      </c>
      <c r="M70" s="11">
        <f t="shared" si="16"/>
        <v>668.5196068051173</v>
      </c>
      <c r="N70" s="33">
        <f t="shared" si="17"/>
        <v>-41.01427229938112</v>
      </c>
    </row>
    <row r="71" spans="1:14" ht="12.75" customHeight="1">
      <c r="A71" s="30" t="s">
        <v>76</v>
      </c>
      <c r="B71" s="11">
        <v>115278278</v>
      </c>
      <c r="C71" s="10">
        <f t="shared" si="10"/>
        <v>1.1186881037144012</v>
      </c>
      <c r="D71" s="11">
        <v>117145398</v>
      </c>
      <c r="E71" s="10">
        <f t="shared" si="11"/>
        <v>0.7845167703168975</v>
      </c>
      <c r="F71" s="31">
        <f t="shared" si="12"/>
        <v>-1867120</v>
      </c>
      <c r="G71" s="32">
        <f t="shared" si="13"/>
        <v>-1.5938483558696859</v>
      </c>
      <c r="H71" s="11">
        <v>293055802</v>
      </c>
      <c r="I71" s="11">
        <v>247806861</v>
      </c>
      <c r="J71" s="23">
        <f t="shared" si="14"/>
        <v>45248941</v>
      </c>
      <c r="K71" s="32">
        <f t="shared" si="9"/>
        <v>18.259761177476033</v>
      </c>
      <c r="L71" s="11">
        <f t="shared" si="15"/>
        <v>393.36630502882855</v>
      </c>
      <c r="M71" s="11">
        <f t="shared" si="16"/>
        <v>472.72863038283674</v>
      </c>
      <c r="N71" s="33">
        <f t="shared" si="17"/>
        <v>-16.78813599458468</v>
      </c>
    </row>
    <row r="72" spans="1:14" ht="12.75" customHeight="1">
      <c r="A72" s="30" t="s">
        <v>63</v>
      </c>
      <c r="B72" s="11">
        <v>107316800</v>
      </c>
      <c r="C72" s="10">
        <f t="shared" si="10"/>
        <v>1.0414280085680814</v>
      </c>
      <c r="D72" s="11">
        <v>88176536</v>
      </c>
      <c r="E72" s="10">
        <f t="shared" si="11"/>
        <v>0.5905137753721375</v>
      </c>
      <c r="F72" s="31">
        <f t="shared" si="12"/>
        <v>19140264</v>
      </c>
      <c r="G72" s="32">
        <f t="shared" si="13"/>
        <v>21.70675427757788</v>
      </c>
      <c r="H72" s="11">
        <v>217289</v>
      </c>
      <c r="I72" s="11">
        <v>163317</v>
      </c>
      <c r="J72" s="23">
        <f t="shared" si="14"/>
        <v>53972</v>
      </c>
      <c r="K72" s="32">
        <f t="shared" si="9"/>
        <v>33.04738637129019</v>
      </c>
      <c r="L72" s="11">
        <f t="shared" si="15"/>
        <v>493889.70449493534</v>
      </c>
      <c r="M72" s="11">
        <f t="shared" si="16"/>
        <v>539910.3338905319</v>
      </c>
      <c r="N72" s="33">
        <f t="shared" si="17"/>
        <v>-8.523754132279187</v>
      </c>
    </row>
    <row r="73" spans="1:14" ht="12.75" customHeight="1">
      <c r="A73" s="30" t="s">
        <v>8</v>
      </c>
      <c r="B73" s="11">
        <v>104424616</v>
      </c>
      <c r="C73" s="10">
        <f t="shared" si="10"/>
        <v>1.013361560225115</v>
      </c>
      <c r="D73" s="11">
        <v>186439518</v>
      </c>
      <c r="E73" s="10">
        <f t="shared" si="11"/>
        <v>1.248575966431042</v>
      </c>
      <c r="F73" s="31">
        <f t="shared" si="12"/>
        <v>-82014902</v>
      </c>
      <c r="G73" s="32">
        <f t="shared" si="13"/>
        <v>-43.990084763038276</v>
      </c>
      <c r="H73" s="11">
        <v>9577280</v>
      </c>
      <c r="I73" s="11">
        <v>21619445</v>
      </c>
      <c r="J73" s="23">
        <f t="shared" si="14"/>
        <v>-12042165</v>
      </c>
      <c r="K73" s="32">
        <f t="shared" si="9"/>
        <v>-55.7006204368336</v>
      </c>
      <c r="L73" s="11">
        <f t="shared" si="15"/>
        <v>10903.368806174612</v>
      </c>
      <c r="M73" s="11">
        <f t="shared" si="16"/>
        <v>8623.695844181015</v>
      </c>
      <c r="N73" s="33">
        <f t="shared" si="17"/>
        <v>26.4349880049613</v>
      </c>
    </row>
    <row r="74" spans="1:14" ht="12.75" customHeight="1">
      <c r="A74" s="30" t="s">
        <v>6</v>
      </c>
      <c r="B74" s="11">
        <v>94011043</v>
      </c>
      <c r="C74" s="10">
        <f t="shared" si="10"/>
        <v>0.9123057461170876</v>
      </c>
      <c r="D74" s="11">
        <v>159683445</v>
      </c>
      <c r="E74" s="10">
        <f t="shared" si="11"/>
        <v>1.0693919068376543</v>
      </c>
      <c r="F74" s="31">
        <f t="shared" si="12"/>
        <v>-65672402</v>
      </c>
      <c r="G74" s="32">
        <f t="shared" si="13"/>
        <v>-41.12661898044597</v>
      </c>
      <c r="H74" s="11">
        <v>6696773</v>
      </c>
      <c r="I74" s="11">
        <v>10408098</v>
      </c>
      <c r="J74" s="23">
        <f t="shared" si="14"/>
        <v>-3711325</v>
      </c>
      <c r="K74" s="32">
        <f t="shared" si="9"/>
        <v>-35.65805202833409</v>
      </c>
      <c r="L74" s="11">
        <f t="shared" si="15"/>
        <v>14038.26036809072</v>
      </c>
      <c r="M74" s="11">
        <f t="shared" si="16"/>
        <v>15342.231116578649</v>
      </c>
      <c r="N74" s="33">
        <f t="shared" si="17"/>
        <v>-8.499225038259738</v>
      </c>
    </row>
    <row r="75" spans="1:14" ht="12.75" customHeight="1">
      <c r="A75" s="30" t="s">
        <v>2</v>
      </c>
      <c r="B75" s="11">
        <v>91433020</v>
      </c>
      <c r="C75" s="10">
        <f t="shared" si="10"/>
        <v>0.8872879915909303</v>
      </c>
      <c r="D75" s="11">
        <v>99235674</v>
      </c>
      <c r="E75" s="10">
        <f t="shared" si="11"/>
        <v>0.6645762598945673</v>
      </c>
      <c r="F75" s="31">
        <f t="shared" si="12"/>
        <v>-7802654</v>
      </c>
      <c r="G75" s="32">
        <f t="shared" si="13"/>
        <v>-7.862751050594971</v>
      </c>
      <c r="H75" s="11">
        <v>1770405</v>
      </c>
      <c r="I75" s="11">
        <v>1927342</v>
      </c>
      <c r="J75" s="23">
        <f t="shared" si="14"/>
        <v>-156937</v>
      </c>
      <c r="K75" s="32">
        <f t="shared" si="9"/>
        <v>-8.142664872139974</v>
      </c>
      <c r="L75" s="11">
        <f t="shared" si="15"/>
        <v>51645.25631140897</v>
      </c>
      <c r="M75" s="11">
        <f t="shared" si="16"/>
        <v>51488.35754111102</v>
      </c>
      <c r="N75" s="33">
        <f t="shared" si="17"/>
        <v>0.3047266951032066</v>
      </c>
    </row>
    <row r="76" spans="1:14" ht="12.75" customHeight="1">
      <c r="A76" s="30" t="s">
        <v>3</v>
      </c>
      <c r="B76" s="11">
        <v>90907334</v>
      </c>
      <c r="C76" s="10">
        <f t="shared" si="10"/>
        <v>0.8821866083581829</v>
      </c>
      <c r="D76" s="11">
        <v>162739642</v>
      </c>
      <c r="E76" s="10">
        <f t="shared" si="11"/>
        <v>1.0898591026543623</v>
      </c>
      <c r="F76" s="31">
        <f t="shared" si="12"/>
        <v>-71832308</v>
      </c>
      <c r="G76" s="32">
        <f t="shared" si="13"/>
        <v>-44.139403968948145</v>
      </c>
      <c r="H76" s="11">
        <v>988680</v>
      </c>
      <c r="I76" s="11">
        <v>1760821</v>
      </c>
      <c r="J76" s="23">
        <f t="shared" si="14"/>
        <v>-772141</v>
      </c>
      <c r="K76" s="32">
        <f t="shared" si="9"/>
        <v>-43.85119214275613</v>
      </c>
      <c r="L76" s="11">
        <f t="shared" si="15"/>
        <v>91948.18748229963</v>
      </c>
      <c r="M76" s="11">
        <f t="shared" si="16"/>
        <v>92422.59264286376</v>
      </c>
      <c r="N76" s="33">
        <f t="shared" si="17"/>
        <v>-0.5132999919157312</v>
      </c>
    </row>
    <row r="77" spans="1:14" ht="12.75" customHeight="1">
      <c r="A77" s="30" t="s">
        <v>58</v>
      </c>
      <c r="B77" s="11">
        <v>89436024</v>
      </c>
      <c r="C77" s="10">
        <f t="shared" si="10"/>
        <v>0.867908662656426</v>
      </c>
      <c r="D77" s="11">
        <v>140819274</v>
      </c>
      <c r="E77" s="10">
        <f t="shared" si="11"/>
        <v>0.9430595134163977</v>
      </c>
      <c r="F77" s="31">
        <f t="shared" si="12"/>
        <v>-51383250</v>
      </c>
      <c r="G77" s="32">
        <f t="shared" si="13"/>
        <v>-36.48879058984497</v>
      </c>
      <c r="H77" s="11">
        <v>7144942</v>
      </c>
      <c r="I77" s="11">
        <v>14591477</v>
      </c>
      <c r="J77" s="23">
        <f t="shared" si="14"/>
        <v>-7446535</v>
      </c>
      <c r="K77" s="32">
        <f t="shared" si="9"/>
        <v>-51.03345603738402</v>
      </c>
      <c r="L77" s="11">
        <f t="shared" si="15"/>
        <v>12517.389784269768</v>
      </c>
      <c r="M77" s="11">
        <f t="shared" si="16"/>
        <v>9650.78956708769</v>
      </c>
      <c r="N77" s="33">
        <f t="shared" si="17"/>
        <v>29.70327139820882</v>
      </c>
    </row>
    <row r="78" spans="1:14" ht="12.75" customHeight="1">
      <c r="A78" s="30" t="s">
        <v>18</v>
      </c>
      <c r="B78" s="11">
        <v>5963224060</v>
      </c>
      <c r="C78" s="10">
        <v>57.86855885985297</v>
      </c>
      <c r="D78" s="11">
        <v>8349388879</v>
      </c>
      <c r="E78" s="10">
        <v>55.91543252491149</v>
      </c>
      <c r="F78" s="31">
        <v>-2386164819</v>
      </c>
      <c r="G78" s="32">
        <v>-28.578915817438716</v>
      </c>
      <c r="H78" s="11">
        <v>3640031025</v>
      </c>
      <c r="I78" s="11">
        <v>4238676509</v>
      </c>
      <c r="J78" s="23">
        <v>-598645484</v>
      </c>
      <c r="K78" s="32">
        <v>-14.123405801997238</v>
      </c>
      <c r="L78" s="11">
        <v>1638.234404883953</v>
      </c>
      <c r="M78" s="11">
        <v>1969.81035501806</v>
      </c>
      <c r="N78" s="33">
        <v>-16.83288694718365</v>
      </c>
    </row>
  </sheetData>
  <sheetProtection/>
  <mergeCells count="3">
    <mergeCell ref="B5:G5"/>
    <mergeCell ref="H5:K5"/>
    <mergeCell ref="L5:N5"/>
  </mergeCells>
  <printOptions/>
  <pageMargins left="0.2362204724409449" right="0.2362204724409449" top="0.7480314960629921" bottom="0.7480314960629921" header="0.31496062992125984" footer="0.31496062992125984"/>
  <pageSetup orientation="landscape" paperSize="9" scale="74" r:id="rId1"/>
  <headerFooter>
    <oddFooter>&amp;CBCI009&amp;R&amp;P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2016-03-09T18:26:12Z</cp:lastPrinted>
  <dcterms:created xsi:type="dcterms:W3CDTF">2016-03-09T14:49:08Z</dcterms:created>
  <dcterms:modified xsi:type="dcterms:W3CDTF">2016-03-09T18:26:42Z</dcterms:modified>
  <cp:category/>
  <cp:version/>
  <cp:contentType/>
  <cp:contentStatus/>
</cp:coreProperties>
</file>