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09" sheetId="1" r:id="rId1"/>
  </sheets>
  <definedNames>
    <definedName name="_xlnm.Print_Titles" localSheetId="0">'BCE009'!$1:$7</definedName>
  </definedNames>
  <calcPr fullCalcOnLoad="1"/>
</workbook>
</file>

<file path=xl/sharedStrings.xml><?xml version="1.0" encoding="utf-8"?>
<sst xmlns="http://schemas.openxmlformats.org/spreadsheetml/2006/main" count="84" uniqueCount="80">
  <si>
    <t>POLIMEROS DE ETILENO, PROPILENO E ESTIRENO</t>
  </si>
  <si>
    <t>ARROZ EM GRAOS, INCLUSIVE ARROZ QUEBRADO</t>
  </si>
  <si>
    <t>ALGODAO EM BRUTO</t>
  </si>
  <si>
    <t>MIUDEZAS DE ANIMAIS,COMESTIVEIS</t>
  </si>
  <si>
    <t>TRIGO EM GRAOS</t>
  </si>
  <si>
    <t>MADEIRA EM ESTILHAS OU EM PARTICULAS</t>
  </si>
  <si>
    <t>OURO EM FORMAS SEMIMANUFATURADAS,PARA USO NAO MONETARIO</t>
  </si>
  <si>
    <t>SUCO DE LARANJA CONGELADO</t>
  </si>
  <si>
    <t>FARELO E RESIDUOS DA EXTRACAO DE OLEO DE SOJA</t>
  </si>
  <si>
    <t>MILHO EM GRAOS</t>
  </si>
  <si>
    <t>OLEOS BRUTOS DE PETROLEO</t>
  </si>
  <si>
    <t>ALUMINIO EM BRUTO</t>
  </si>
  <si>
    <t>VEICULOS DE CARGA</t>
  </si>
  <si>
    <t>FUMO EM FOLHAS E DESPERDICIOS</t>
  </si>
  <si>
    <t>SOJA MESMO TRITURADA</t>
  </si>
  <si>
    <t>BORRACHA SINTETICA E BORRACHA ARTIFICIAL</t>
  </si>
  <si>
    <t>CATODOS DE NIQUEL</t>
  </si>
  <si>
    <t>CERAS VEGETAIS</t>
  </si>
  <si>
    <t>FERRO FUNDIDO BRUTO E FERRO SPIEGEL (EX FERRO GUSA)</t>
  </si>
  <si>
    <t>MADEIRA SERRADA OU FENDIDA LONGITUD. DE ESPESSURA &gt; 6MM</t>
  </si>
  <si>
    <t>ACUCAR REFINADO</t>
  </si>
  <si>
    <t>MAQUINAS E APARELHOS P/TERRAPLANAGEM,PERFURACAO,ETC.</t>
  </si>
  <si>
    <t>MOTORES,GERADORES E TRANSFORMADORES ELETR.E SUAS PARTES</t>
  </si>
  <si>
    <t>AVIOES</t>
  </si>
  <si>
    <t>PRODUTOS LAMINADOS PLANOS DE FERRO OU ACOS</t>
  </si>
  <si>
    <t>CARNE DE SUINO CONGELADA, FRESCA OU REFRIGERADA</t>
  </si>
  <si>
    <t>OLEO DE SOJA EM BRUTO</t>
  </si>
  <si>
    <t>SUCOS E EXTRATOS VEGETAIS E MATERIAS PECTICAS</t>
  </si>
  <si>
    <t>PNEUMATICOS</t>
  </si>
  <si>
    <t>CARNE DE FRANGO CONGELADA, FRESCA OU REFRIG.INCL.MIUDOS</t>
  </si>
  <si>
    <t>MINERIOS DE COBRE E SEUS CONCENTRADOS</t>
  </si>
  <si>
    <t>DEMAIS PRODUTOS BASICOS</t>
  </si>
  <si>
    <t>COUROS E PELES, DEPILADOS, EXCETO EM BRUTO</t>
  </si>
  <si>
    <t>FERRO-LIGAS</t>
  </si>
  <si>
    <t>MANTEIGA, GORDURA E OLEO, DE CACAU</t>
  </si>
  <si>
    <t>ZINCO EM BRUTO</t>
  </si>
  <si>
    <t>SUCO DE LARANJA NAO CONGELADO</t>
  </si>
  <si>
    <t>TUBOS FLEXIVEIS, DE FERRO OU ACO</t>
  </si>
  <si>
    <t>DEMAIS PRODUTOS MANUFATURADOS</t>
  </si>
  <si>
    <t>CAFE CRU EM GRAO</t>
  </si>
  <si>
    <t>MINERIOS DE ALUMINIO E SEUS CONCENTRADOS</t>
  </si>
  <si>
    <t>MINERIOS DE FERRO E SEUS CONCENTRADOS</t>
  </si>
  <si>
    <t>CATODOS DE COBRE</t>
  </si>
  <si>
    <t>CACAU EM PO</t>
  </si>
  <si>
    <t>OXIDOS E HIDROXIDOS DE ALUMINIO</t>
  </si>
  <si>
    <t>PARTES E PECAS PARA VEICULOS AUTOMOVEIS E TRATORES</t>
  </si>
  <si>
    <t>PAPEL E CARTAO, PARA ESCRITA,IMPRESSAO OU FINS GRAFICOS</t>
  </si>
  <si>
    <t>TORNEIRAS, VALVULAS E DISPOSITIVOS SEMELHANTES E PARTES</t>
  </si>
  <si>
    <t>BOMBAS, COMPRESSORES, VENTILADORES, ETC. E SUAS PARTES</t>
  </si>
  <si>
    <t>TRIPAS E BUCHOS DE ANIMAIS, FRESCOS, SALGADOS OU SECOS</t>
  </si>
  <si>
    <t>ACUCAR DE CANA,EM BRUTO</t>
  </si>
  <si>
    <t>DEMAIS PRODUTOS SEMIMANUFATURADOS</t>
  </si>
  <si>
    <t>AUTOMOVEIS DE PASSAGEIROS</t>
  </si>
  <si>
    <t>CARNE DE BOVINO CONGELADA, FRESCA OU REFRIGERADA</t>
  </si>
  <si>
    <t>CARNES SALGADAS,INCLUIDAS AS DE FRANGO</t>
  </si>
  <si>
    <t>CELULOSE</t>
  </si>
  <si>
    <t>PRODUTOS SEMIMANUFATURADOS DE FERRO OU ACOS</t>
  </si>
  <si>
    <t>MOTORES PARA VEICULOS AUTOMOVEIS E SUAS PARTES</t>
  </si>
  <si>
    <t>TOTAL GERAL</t>
  </si>
  <si>
    <t>DISCRIMINAÇÃO</t>
  </si>
  <si>
    <t>EXPORTAÇÃO BRASILEIRA</t>
  </si>
  <si>
    <t>PRODUTO POR FATOR AGREGADO</t>
  </si>
  <si>
    <t>MINISTÉRIO DO DESENVOLVIMENTO</t>
  </si>
  <si>
    <t>Secretaria de Comércio Exterior</t>
  </si>
  <si>
    <t>ESTANHO EM BRUTO</t>
  </si>
  <si>
    <t>VL_FOB</t>
  </si>
  <si>
    <t>KG_LIQUIDO</t>
  </si>
  <si>
    <t>Var Abs US$ FOB</t>
  </si>
  <si>
    <t>Var. Rel US$ FOB (%)</t>
  </si>
  <si>
    <t>A. PRODUTOS BASICOS</t>
  </si>
  <si>
    <t>OPERAÇÕES ESPECIAIS</t>
  </si>
  <si>
    <t>B. PRODUTOS INDUSTRIALIZADOS</t>
  </si>
  <si>
    <t>BCE009</t>
  </si>
  <si>
    <t>CARNE DE PERU CONGELADA, FRESCA OU REFRIG. INCL. MIUDOS</t>
  </si>
  <si>
    <t>DESPERDICIOS E RESIDUOS DE FERRO OU ACO</t>
  </si>
  <si>
    <t>CHASSIS COM MOTOR E CARROCARIAS P/ VEICULOS AUTOMOVEIS</t>
  </si>
  <si>
    <t>PARTES DE MOTORES E TURBINAS PARA AVIACAO</t>
  </si>
  <si>
    <t>B. 1. PRODUTOS SEMIMANUFATURADOS</t>
  </si>
  <si>
    <t>B.2. PRODUTOS MANUFATURADOS</t>
  </si>
  <si>
    <t>ABRIL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</si>
</sst>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 ;\-#,##0\ "/>
    <numFmt numFmtId="17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174" fontId="41" fillId="0" borderId="10" xfId="6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4" fontId="41" fillId="0" borderId="10" xfId="6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/>
    </xf>
    <xf numFmtId="169" fontId="41" fillId="0" borderId="0" xfId="0" applyNumberFormat="1" applyFont="1" applyBorder="1" applyAlignment="1">
      <alignment vertical="center"/>
    </xf>
    <xf numFmtId="174" fontId="41" fillId="0" borderId="0" xfId="60" applyNumberFormat="1" applyFont="1" applyBorder="1" applyAlignment="1">
      <alignment horizontal="right" vertical="center" wrapText="1"/>
    </xf>
    <xf numFmtId="4" fontId="41" fillId="0" borderId="0" xfId="6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69" fontId="40" fillId="0" borderId="10" xfId="6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169" fontId="42" fillId="0" borderId="10" xfId="6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7" fontId="44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169" fontId="40" fillId="0" borderId="11" xfId="60" applyNumberFormat="1" applyFont="1" applyBorder="1" applyAlignment="1">
      <alignment horizontal="center" vertical="center" wrapText="1"/>
    </xf>
    <xf numFmtId="169" fontId="42" fillId="0" borderId="0" xfId="6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69" fontId="41" fillId="0" borderId="13" xfId="0" applyNumberFormat="1" applyFont="1" applyBorder="1" applyAlignment="1">
      <alignment vertical="center"/>
    </xf>
    <xf numFmtId="174" fontId="41" fillId="0" borderId="13" xfId="60" applyNumberFormat="1" applyFont="1" applyBorder="1" applyAlignment="1">
      <alignment horizontal="right" vertical="center" wrapText="1"/>
    </xf>
    <xf numFmtId="4" fontId="41" fillId="0" borderId="14" xfId="6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left" vertical="center"/>
    </xf>
    <xf numFmtId="4" fontId="41" fillId="0" borderId="16" xfId="6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/>
    </xf>
    <xf numFmtId="174" fontId="41" fillId="0" borderId="18" xfId="0" applyNumberFormat="1" applyFont="1" applyBorder="1" applyAlignment="1">
      <alignment vertical="center"/>
    </xf>
    <xf numFmtId="174" fontId="41" fillId="0" borderId="18" xfId="60" applyNumberFormat="1" applyFont="1" applyBorder="1" applyAlignment="1">
      <alignment horizontal="right" vertical="center" wrapText="1"/>
    </xf>
    <xf numFmtId="4" fontId="41" fillId="0" borderId="19" xfId="60" applyNumberFormat="1" applyFont="1" applyBorder="1" applyAlignment="1">
      <alignment horizontal="right" vertical="center" wrapText="1"/>
    </xf>
    <xf numFmtId="0" fontId="41" fillId="0" borderId="20" xfId="0" applyFont="1" applyBorder="1" applyAlignment="1">
      <alignment horizontal="center" vertical="center"/>
    </xf>
    <xf numFmtId="169" fontId="41" fillId="0" borderId="21" xfId="0" applyNumberFormat="1" applyFont="1" applyBorder="1" applyAlignment="1">
      <alignment vertical="center"/>
    </xf>
    <xf numFmtId="174" fontId="41" fillId="0" borderId="21" xfId="60" applyNumberFormat="1" applyFont="1" applyBorder="1" applyAlignment="1">
      <alignment horizontal="right" vertical="center" wrapText="1"/>
    </xf>
    <xf numFmtId="4" fontId="41" fillId="0" borderId="22" xfId="60" applyNumberFormat="1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 customHeight="1"/>
  <cols>
    <col min="1" max="1" width="47.421875" style="10" bestFit="1" customWidth="1"/>
    <col min="2" max="2" width="12.57421875" style="10" bestFit="1" customWidth="1"/>
    <col min="3" max="3" width="13.57421875" style="10" bestFit="1" customWidth="1"/>
    <col min="4" max="4" width="15.140625" style="10" customWidth="1"/>
    <col min="5" max="5" width="13.57421875" style="10" bestFit="1" customWidth="1"/>
    <col min="6" max="6" width="12.421875" style="10" bestFit="1" customWidth="1"/>
    <col min="7" max="7" width="10.7109375" style="10" customWidth="1"/>
    <col min="8" max="16384" width="9.140625" style="10" customWidth="1"/>
  </cols>
  <sheetData>
    <row r="1" spans="1:7" ht="12.75" customHeight="1">
      <c r="A1" s="22" t="s">
        <v>62</v>
      </c>
      <c r="C1" s="20" t="s">
        <v>60</v>
      </c>
      <c r="G1" s="18" t="s">
        <v>72</v>
      </c>
    </row>
    <row r="2" spans="1:3" ht="12.75" customHeight="1">
      <c r="A2" s="19" t="s">
        <v>63</v>
      </c>
      <c r="C2" s="20" t="s">
        <v>61</v>
      </c>
    </row>
    <row r="3" spans="2:3" ht="12.75" customHeight="1">
      <c r="B3" s="11"/>
      <c r="C3" s="21">
        <v>42461</v>
      </c>
    </row>
    <row r="5" spans="1:7" ht="12.75" customHeight="1">
      <c r="A5" s="1"/>
      <c r="B5" s="41" t="s">
        <v>79</v>
      </c>
      <c r="C5" s="41"/>
      <c r="D5" s="41"/>
      <c r="E5" s="41"/>
      <c r="F5" s="41"/>
      <c r="G5" s="41"/>
    </row>
    <row r="6" spans="1:7" ht="38.25" customHeight="1">
      <c r="A6" s="16" t="s">
        <v>59</v>
      </c>
      <c r="B6" s="42">
        <v>2016</v>
      </c>
      <c r="C6" s="43"/>
      <c r="D6" s="42">
        <v>2015</v>
      </c>
      <c r="E6" s="43"/>
      <c r="F6" s="24" t="s">
        <v>67</v>
      </c>
      <c r="G6" s="24" t="s">
        <v>68</v>
      </c>
    </row>
    <row r="7" spans="1:7" ht="12.75" customHeight="1">
      <c r="A7" s="14" t="s">
        <v>58</v>
      </c>
      <c r="B7" s="15">
        <v>15374374167</v>
      </c>
      <c r="C7" s="15">
        <v>55036330847</v>
      </c>
      <c r="D7" s="15">
        <v>15156274767</v>
      </c>
      <c r="E7" s="15">
        <v>48825786883</v>
      </c>
      <c r="F7" s="2">
        <f>B7-D7</f>
        <v>218099400</v>
      </c>
      <c r="G7" s="4">
        <f>(B7-D7)/D7*100</f>
        <v>1.4390039990227106</v>
      </c>
    </row>
    <row r="8" spans="1:7" ht="12.75" customHeight="1">
      <c r="A8" s="23"/>
      <c r="B8" s="25"/>
      <c r="C8" s="25"/>
      <c r="D8" s="25"/>
      <c r="E8" s="25"/>
      <c r="F8" s="7"/>
      <c r="G8" s="8"/>
    </row>
    <row r="9" spans="1:7" ht="25.5">
      <c r="A9" s="3"/>
      <c r="B9" s="12" t="s">
        <v>65</v>
      </c>
      <c r="C9" s="12" t="s">
        <v>66</v>
      </c>
      <c r="D9" s="12" t="s">
        <v>65</v>
      </c>
      <c r="E9" s="12" t="s">
        <v>66</v>
      </c>
      <c r="F9" s="13" t="s">
        <v>67</v>
      </c>
      <c r="G9" s="13" t="s">
        <v>68</v>
      </c>
    </row>
    <row r="10" spans="1:7" ht="15">
      <c r="A10" s="26" t="s">
        <v>69</v>
      </c>
      <c r="B10" s="27">
        <v>7739243087</v>
      </c>
      <c r="C10" s="27">
        <v>46979951575</v>
      </c>
      <c r="D10" s="27">
        <v>7547647202</v>
      </c>
      <c r="E10" s="27">
        <v>42569740587</v>
      </c>
      <c r="F10" s="28">
        <f aca="true" t="shared" si="0" ref="F10:F28">B10-D10</f>
        <v>191595885</v>
      </c>
      <c r="G10" s="29">
        <f aca="true" t="shared" si="1" ref="G10:G28">(B10-D10)/D10*100</f>
        <v>2.538484906253041</v>
      </c>
    </row>
    <row r="11" spans="1:7" ht="12.75" customHeight="1">
      <c r="A11" s="30" t="s">
        <v>14</v>
      </c>
      <c r="B11" s="6">
        <v>3532371048</v>
      </c>
      <c r="C11" s="6">
        <v>10085881032</v>
      </c>
      <c r="D11" s="6">
        <v>2534258174</v>
      </c>
      <c r="E11" s="6">
        <v>6550976888</v>
      </c>
      <c r="F11" s="7">
        <f t="shared" si="0"/>
        <v>998112874</v>
      </c>
      <c r="G11" s="31">
        <f t="shared" si="1"/>
        <v>39.38481423242713</v>
      </c>
    </row>
    <row r="12" spans="1:7" ht="12.75" customHeight="1">
      <c r="A12" s="30" t="s">
        <v>41</v>
      </c>
      <c r="B12" s="6">
        <v>960801108</v>
      </c>
      <c r="C12" s="6">
        <v>28987405350</v>
      </c>
      <c r="D12" s="6">
        <v>1162027319</v>
      </c>
      <c r="E12" s="6">
        <v>28735340631</v>
      </c>
      <c r="F12" s="7">
        <f t="shared" si="0"/>
        <v>-201226211</v>
      </c>
      <c r="G12" s="31">
        <f t="shared" si="1"/>
        <v>-17.316822738140804</v>
      </c>
    </row>
    <row r="13" spans="1:7" ht="12.75" customHeight="1">
      <c r="A13" s="30" t="s">
        <v>10</v>
      </c>
      <c r="B13" s="6">
        <v>700856490</v>
      </c>
      <c r="C13" s="6">
        <v>3528652719</v>
      </c>
      <c r="D13" s="6">
        <v>1088393159</v>
      </c>
      <c r="E13" s="6">
        <v>3474003695</v>
      </c>
      <c r="F13" s="7">
        <f t="shared" si="0"/>
        <v>-387536669</v>
      </c>
      <c r="G13" s="31">
        <f t="shared" si="1"/>
        <v>-35.606312461212376</v>
      </c>
    </row>
    <row r="14" spans="1:7" ht="12.75" customHeight="1">
      <c r="A14" s="30" t="s">
        <v>29</v>
      </c>
      <c r="B14" s="6">
        <v>533334887</v>
      </c>
      <c r="C14" s="6">
        <v>378673663</v>
      </c>
      <c r="D14" s="6">
        <v>482761627</v>
      </c>
      <c r="E14" s="6">
        <v>301264201</v>
      </c>
      <c r="F14" s="7">
        <f t="shared" si="0"/>
        <v>50573260</v>
      </c>
      <c r="G14" s="31">
        <f t="shared" si="1"/>
        <v>10.475824334729074</v>
      </c>
    </row>
    <row r="15" spans="1:7" ht="12.75" customHeight="1">
      <c r="A15" s="30" t="s">
        <v>8</v>
      </c>
      <c r="B15" s="6">
        <v>452202026</v>
      </c>
      <c r="C15" s="6">
        <v>1431199306</v>
      </c>
      <c r="D15" s="6">
        <v>468725277</v>
      </c>
      <c r="E15" s="6">
        <v>1197636089</v>
      </c>
      <c r="F15" s="7">
        <f t="shared" si="0"/>
        <v>-16523251</v>
      </c>
      <c r="G15" s="31">
        <f t="shared" si="1"/>
        <v>-3.525146138001002</v>
      </c>
    </row>
    <row r="16" spans="1:7" ht="12.75" customHeight="1">
      <c r="A16" s="30" t="s">
        <v>53</v>
      </c>
      <c r="B16" s="6">
        <v>339377537</v>
      </c>
      <c r="C16" s="6">
        <v>86647329</v>
      </c>
      <c r="D16" s="6">
        <v>347084518</v>
      </c>
      <c r="E16" s="6">
        <v>83351121</v>
      </c>
      <c r="F16" s="7">
        <f t="shared" si="0"/>
        <v>-7706981</v>
      </c>
      <c r="G16" s="31">
        <f t="shared" si="1"/>
        <v>-2.2204911484988794</v>
      </c>
    </row>
    <row r="17" spans="1:7" ht="12.75" customHeight="1">
      <c r="A17" s="30" t="s">
        <v>39</v>
      </c>
      <c r="B17" s="6">
        <v>325510366</v>
      </c>
      <c r="C17" s="6">
        <v>133934621</v>
      </c>
      <c r="D17" s="6">
        <v>468807028</v>
      </c>
      <c r="E17" s="6">
        <v>168897004</v>
      </c>
      <c r="F17" s="7">
        <f t="shared" si="0"/>
        <v>-143296662</v>
      </c>
      <c r="G17" s="31">
        <f t="shared" si="1"/>
        <v>-30.56623587989385</v>
      </c>
    </row>
    <row r="18" spans="1:7" ht="12.75" customHeight="1">
      <c r="A18" s="30" t="s">
        <v>30</v>
      </c>
      <c r="B18" s="6">
        <v>117581367</v>
      </c>
      <c r="C18" s="6">
        <v>62862491</v>
      </c>
      <c r="D18" s="6">
        <v>162001608</v>
      </c>
      <c r="E18" s="6">
        <v>92502037</v>
      </c>
      <c r="F18" s="7">
        <f t="shared" si="0"/>
        <v>-44420241</v>
      </c>
      <c r="G18" s="31">
        <f t="shared" si="1"/>
        <v>-27.419629686638665</v>
      </c>
    </row>
    <row r="19" spans="1:7" ht="12.75" customHeight="1">
      <c r="A19" s="30" t="s">
        <v>25</v>
      </c>
      <c r="B19" s="6">
        <v>99967197</v>
      </c>
      <c r="C19" s="6">
        <v>52891208</v>
      </c>
      <c r="D19" s="6">
        <v>85528162</v>
      </c>
      <c r="E19" s="6">
        <v>35949913</v>
      </c>
      <c r="F19" s="7">
        <f t="shared" si="0"/>
        <v>14439035</v>
      </c>
      <c r="G19" s="31">
        <f t="shared" si="1"/>
        <v>16.882199573048233</v>
      </c>
    </row>
    <row r="20" spans="1:7" ht="12.75" customHeight="1">
      <c r="A20" s="30" t="s">
        <v>13</v>
      </c>
      <c r="B20" s="6">
        <v>93411542</v>
      </c>
      <c r="C20" s="6">
        <v>25503099</v>
      </c>
      <c r="D20" s="6">
        <v>88964991</v>
      </c>
      <c r="E20" s="6">
        <v>20521800</v>
      </c>
      <c r="F20" s="7">
        <f t="shared" si="0"/>
        <v>4446551</v>
      </c>
      <c r="G20" s="31">
        <f t="shared" si="1"/>
        <v>4.998090765838441</v>
      </c>
    </row>
    <row r="21" spans="1:7" ht="12.75" customHeight="1">
      <c r="A21" s="30" t="s">
        <v>2</v>
      </c>
      <c r="B21" s="6">
        <v>58148282</v>
      </c>
      <c r="C21" s="6">
        <v>40884153</v>
      </c>
      <c r="D21" s="6">
        <v>81529634</v>
      </c>
      <c r="E21" s="6">
        <v>54469609</v>
      </c>
      <c r="F21" s="7">
        <f t="shared" si="0"/>
        <v>-23381352</v>
      </c>
      <c r="G21" s="31">
        <f t="shared" si="1"/>
        <v>-28.67834780173305</v>
      </c>
    </row>
    <row r="22" spans="1:7" ht="12.75" customHeight="1">
      <c r="A22" s="30" t="s">
        <v>9</v>
      </c>
      <c r="B22" s="6">
        <v>58119311</v>
      </c>
      <c r="C22" s="6">
        <v>367601844</v>
      </c>
      <c r="D22" s="6">
        <v>32031085</v>
      </c>
      <c r="E22" s="6">
        <v>159249983</v>
      </c>
      <c r="F22" s="7">
        <f t="shared" si="0"/>
        <v>26088226</v>
      </c>
      <c r="G22" s="31">
        <f t="shared" si="1"/>
        <v>81.44658852486577</v>
      </c>
    </row>
    <row r="23" spans="1:7" ht="12.75" customHeight="1">
      <c r="A23" s="30" t="s">
        <v>54</v>
      </c>
      <c r="B23" s="6">
        <v>44995903</v>
      </c>
      <c r="C23" s="6">
        <v>20300439</v>
      </c>
      <c r="D23" s="6">
        <v>42546919</v>
      </c>
      <c r="E23" s="6">
        <v>16305614</v>
      </c>
      <c r="F23" s="7">
        <f t="shared" si="0"/>
        <v>2448984</v>
      </c>
      <c r="G23" s="31">
        <f t="shared" si="1"/>
        <v>5.755960848774972</v>
      </c>
    </row>
    <row r="24" spans="1:7" ht="12.75" customHeight="1">
      <c r="A24" s="30" t="s">
        <v>3</v>
      </c>
      <c r="B24" s="6">
        <v>33691432</v>
      </c>
      <c r="C24" s="6">
        <v>17367126</v>
      </c>
      <c r="D24" s="6">
        <v>33633140</v>
      </c>
      <c r="E24" s="6">
        <v>15024605</v>
      </c>
      <c r="F24" s="7">
        <f t="shared" si="0"/>
        <v>58292</v>
      </c>
      <c r="G24" s="31">
        <f t="shared" si="1"/>
        <v>0.17331715088154126</v>
      </c>
    </row>
    <row r="25" spans="1:7" ht="12.75" customHeight="1">
      <c r="A25" s="30" t="s">
        <v>1</v>
      </c>
      <c r="B25" s="6">
        <v>28755925</v>
      </c>
      <c r="C25" s="6">
        <v>92421512</v>
      </c>
      <c r="D25" s="6">
        <v>16374188</v>
      </c>
      <c r="E25" s="6">
        <v>40870407</v>
      </c>
      <c r="F25" s="7">
        <f t="shared" si="0"/>
        <v>12381737</v>
      </c>
      <c r="G25" s="31">
        <f t="shared" si="1"/>
        <v>75.61741076870499</v>
      </c>
    </row>
    <row r="26" spans="1:7" ht="12.75" customHeight="1">
      <c r="A26" s="30" t="s">
        <v>49</v>
      </c>
      <c r="B26" s="6">
        <v>24469043</v>
      </c>
      <c r="C26" s="6">
        <v>11515423</v>
      </c>
      <c r="D26" s="6">
        <v>31015312</v>
      </c>
      <c r="E26" s="6">
        <v>12027790</v>
      </c>
      <c r="F26" s="7">
        <f t="shared" si="0"/>
        <v>-6546269</v>
      </c>
      <c r="G26" s="31">
        <f t="shared" si="1"/>
        <v>-21.10657148959198</v>
      </c>
    </row>
    <row r="27" spans="1:7" ht="12.75" customHeight="1">
      <c r="A27" s="30" t="s">
        <v>40</v>
      </c>
      <c r="B27" s="6">
        <v>20804141</v>
      </c>
      <c r="C27" s="6">
        <v>781928050</v>
      </c>
      <c r="D27" s="6">
        <v>16860479</v>
      </c>
      <c r="E27" s="6">
        <v>628069250</v>
      </c>
      <c r="F27" s="7">
        <f t="shared" si="0"/>
        <v>3943662</v>
      </c>
      <c r="G27" s="31">
        <f t="shared" si="1"/>
        <v>23.38997604990938</v>
      </c>
    </row>
    <row r="28" spans="1:7" ht="12.75" customHeight="1">
      <c r="A28" s="30" t="s">
        <v>74</v>
      </c>
      <c r="B28" s="6">
        <v>16038507</v>
      </c>
      <c r="C28" s="6">
        <v>79451217</v>
      </c>
      <c r="D28" s="6">
        <v>19804048</v>
      </c>
      <c r="E28" s="6">
        <v>66237092</v>
      </c>
      <c r="F28" s="7">
        <f t="shared" si="0"/>
        <v>-3765541</v>
      </c>
      <c r="G28" s="31">
        <f t="shared" si="1"/>
        <v>-19.0139965324261</v>
      </c>
    </row>
    <row r="29" spans="1:7" ht="12.75" customHeight="1">
      <c r="A29" s="30" t="s">
        <v>73</v>
      </c>
      <c r="B29" s="6">
        <v>15563705</v>
      </c>
      <c r="C29" s="6">
        <v>8896724</v>
      </c>
      <c r="D29" s="6">
        <v>13036407</v>
      </c>
      <c r="E29" s="6">
        <v>8030431</v>
      </c>
      <c r="F29" s="7">
        <f>B29-C29</f>
        <v>6666981</v>
      </c>
      <c r="G29" s="31">
        <v>5.310894716147808</v>
      </c>
    </row>
    <row r="30" spans="1:7" ht="12.75" customHeight="1">
      <c r="A30" s="30" t="s">
        <v>4</v>
      </c>
      <c r="B30" s="6">
        <v>14852742</v>
      </c>
      <c r="C30" s="6">
        <v>92416145</v>
      </c>
      <c r="D30" s="6">
        <v>38149468</v>
      </c>
      <c r="E30" s="6">
        <v>185667786</v>
      </c>
      <c r="F30" s="7">
        <f>B30-C30</f>
        <v>-77563403</v>
      </c>
      <c r="G30" s="31">
        <f>(B30-D30)/D30*100</f>
        <v>-61.066974774064995</v>
      </c>
    </row>
    <row r="31" spans="1:7" ht="12.75" customHeight="1">
      <c r="A31" s="32" t="s">
        <v>31</v>
      </c>
      <c r="B31" s="33">
        <f>B10-(SUM(B11:B30))</f>
        <v>268390528</v>
      </c>
      <c r="C31" s="33">
        <f>C10-(SUM(C11:C30))</f>
        <v>693518124</v>
      </c>
      <c r="D31" s="33">
        <f>D10-(SUM(D11:D30))</f>
        <v>334114659</v>
      </c>
      <c r="E31" s="33">
        <f>E10-(SUM(E11:E30))</f>
        <v>723344641</v>
      </c>
      <c r="F31" s="34">
        <f>B31-D31</f>
        <v>-65724131</v>
      </c>
      <c r="G31" s="35">
        <f>(B31-D31)/D31*100</f>
        <v>-19.671130622257433</v>
      </c>
    </row>
    <row r="32" spans="1:7" ht="12.75" customHeight="1">
      <c r="A32" s="5"/>
      <c r="B32" s="6"/>
      <c r="C32" s="6"/>
      <c r="D32" s="6"/>
      <c r="E32" s="6"/>
      <c r="F32" s="7"/>
      <c r="G32" s="8"/>
    </row>
    <row r="33" spans="1:7" ht="12.75" customHeight="1">
      <c r="A33" s="5"/>
      <c r="B33" s="6"/>
      <c r="C33" s="6"/>
      <c r="D33" s="6"/>
      <c r="E33" s="6"/>
      <c r="F33" s="7"/>
      <c r="G33" s="8"/>
    </row>
    <row r="34" spans="1:7" ht="12.75" customHeight="1">
      <c r="A34" s="36" t="s">
        <v>71</v>
      </c>
      <c r="B34" s="37">
        <f>B36+B59</f>
        <v>8085074924</v>
      </c>
      <c r="C34" s="37">
        <f>C36+C59</f>
        <v>15883063094</v>
      </c>
      <c r="D34" s="37">
        <f>D36+D59</f>
        <v>8549010891</v>
      </c>
      <c r="E34" s="37">
        <f>E36+E59</f>
        <v>13473679284</v>
      </c>
      <c r="F34" s="38">
        <f>B34-D34</f>
        <v>-463935967</v>
      </c>
      <c r="G34" s="39">
        <f>(B34-D34)/D34*100</f>
        <v>-5.4267794592285545</v>
      </c>
    </row>
    <row r="35" spans="1:7" ht="12.75" customHeight="1">
      <c r="A35" s="9"/>
      <c r="B35" s="6"/>
      <c r="C35" s="6"/>
      <c r="D35" s="6"/>
      <c r="E35" s="6"/>
      <c r="F35" s="7"/>
      <c r="G35" s="8"/>
    </row>
    <row r="36" spans="1:7" ht="12.75" customHeight="1">
      <c r="A36" s="26" t="s">
        <v>77</v>
      </c>
      <c r="B36" s="27">
        <v>1836815148</v>
      </c>
      <c r="C36" s="27">
        <v>3599024363</v>
      </c>
      <c r="D36" s="27">
        <v>1717640054</v>
      </c>
      <c r="E36" s="27">
        <v>2430614987</v>
      </c>
      <c r="F36" s="28">
        <f>B36-D36</f>
        <v>119175094</v>
      </c>
      <c r="G36" s="29">
        <f aca="true" t="shared" si="2" ref="G36:G57">(B36-D36)/D36*100</f>
        <v>6.938304315998443</v>
      </c>
    </row>
    <row r="37" spans="1:7" ht="12.75" customHeight="1">
      <c r="A37" s="30" t="s">
        <v>55</v>
      </c>
      <c r="B37" s="6">
        <v>438274142</v>
      </c>
      <c r="C37" s="6">
        <v>1168360466</v>
      </c>
      <c r="D37" s="6">
        <v>420254784</v>
      </c>
      <c r="E37" s="6">
        <v>902424110</v>
      </c>
      <c r="F37" s="7">
        <f aca="true" t="shared" si="3" ref="F37:F82">B37-D37</f>
        <v>18019358</v>
      </c>
      <c r="G37" s="31">
        <f t="shared" si="2"/>
        <v>4.287722278492849</v>
      </c>
    </row>
    <row r="38" spans="1:7" ht="12.75" customHeight="1">
      <c r="A38" s="30" t="s">
        <v>50</v>
      </c>
      <c r="B38" s="6">
        <v>380128281</v>
      </c>
      <c r="C38" s="6">
        <v>1232307432</v>
      </c>
      <c r="D38" s="6">
        <v>213160185</v>
      </c>
      <c r="E38" s="6">
        <v>623507906</v>
      </c>
      <c r="F38" s="7">
        <f t="shared" si="3"/>
        <v>166968096</v>
      </c>
      <c r="G38" s="31">
        <f t="shared" si="2"/>
        <v>78.32987009276616</v>
      </c>
    </row>
    <row r="39" spans="1:7" ht="12.75" customHeight="1">
      <c r="A39" s="30" t="s">
        <v>32</v>
      </c>
      <c r="B39" s="6">
        <v>175217779</v>
      </c>
      <c r="C39" s="6">
        <v>34612114</v>
      </c>
      <c r="D39" s="6">
        <v>205803931</v>
      </c>
      <c r="E39" s="6">
        <v>35000162</v>
      </c>
      <c r="F39" s="7">
        <f t="shared" si="3"/>
        <v>-30586152</v>
      </c>
      <c r="G39" s="31">
        <f t="shared" si="2"/>
        <v>-14.86179192563625</v>
      </c>
    </row>
    <row r="40" spans="1:7" ht="12.75" customHeight="1">
      <c r="A40" s="30" t="s">
        <v>33</v>
      </c>
      <c r="B40" s="6">
        <v>157805617</v>
      </c>
      <c r="C40" s="6">
        <v>43503318</v>
      </c>
      <c r="D40" s="6">
        <v>197644854</v>
      </c>
      <c r="E40" s="6">
        <v>25691188</v>
      </c>
      <c r="F40" s="7">
        <f t="shared" si="3"/>
        <v>-39839237</v>
      </c>
      <c r="G40" s="31">
        <f t="shared" si="2"/>
        <v>-20.156981673805685</v>
      </c>
    </row>
    <row r="41" spans="1:7" ht="12.75" customHeight="1">
      <c r="A41" s="30" t="s">
        <v>56</v>
      </c>
      <c r="B41" s="6">
        <v>152381870</v>
      </c>
      <c r="C41" s="6">
        <v>601201867</v>
      </c>
      <c r="D41" s="6">
        <v>161120702</v>
      </c>
      <c r="E41" s="6">
        <v>407816904</v>
      </c>
      <c r="F41" s="7">
        <f t="shared" si="3"/>
        <v>-8738832</v>
      </c>
      <c r="G41" s="31">
        <f t="shared" si="2"/>
        <v>-5.423779744951707</v>
      </c>
    </row>
    <row r="42" spans="1:7" ht="12.75" customHeight="1">
      <c r="A42" s="30" t="s">
        <v>6</v>
      </c>
      <c r="B42" s="6">
        <v>118704355</v>
      </c>
      <c r="C42" s="6">
        <v>3036</v>
      </c>
      <c r="D42" s="6">
        <v>70856366</v>
      </c>
      <c r="E42" s="6">
        <v>1856</v>
      </c>
      <c r="F42" s="7">
        <f t="shared" si="3"/>
        <v>47847989</v>
      </c>
      <c r="G42" s="31">
        <f t="shared" si="2"/>
        <v>67.52814418961312</v>
      </c>
    </row>
    <row r="43" spans="1:7" ht="12.75" customHeight="1">
      <c r="A43" s="30" t="s">
        <v>42</v>
      </c>
      <c r="B43" s="6">
        <v>69424650</v>
      </c>
      <c r="C43" s="6">
        <v>14059104</v>
      </c>
      <c r="D43" s="6">
        <v>14762706</v>
      </c>
      <c r="E43" s="6">
        <v>2431561</v>
      </c>
      <c r="F43" s="7">
        <f t="shared" si="3"/>
        <v>54661944</v>
      </c>
      <c r="G43" s="31">
        <f t="shared" si="2"/>
        <v>370.2704910603788</v>
      </c>
    </row>
    <row r="44" spans="1:7" ht="12.75" customHeight="1">
      <c r="A44" s="30" t="s">
        <v>26</v>
      </c>
      <c r="B44" s="6">
        <v>49882806</v>
      </c>
      <c r="C44" s="6">
        <v>75822967</v>
      </c>
      <c r="D44" s="6">
        <v>79907508</v>
      </c>
      <c r="E44" s="6">
        <v>117195689</v>
      </c>
      <c r="F44" s="7">
        <f t="shared" si="3"/>
        <v>-30024702</v>
      </c>
      <c r="G44" s="31">
        <f t="shared" si="2"/>
        <v>-37.57431904896846</v>
      </c>
    </row>
    <row r="45" spans="1:7" ht="12.75" customHeight="1">
      <c r="A45" s="30" t="s">
        <v>19</v>
      </c>
      <c r="B45" s="6">
        <v>44079370</v>
      </c>
      <c r="C45" s="6">
        <v>95705703</v>
      </c>
      <c r="D45" s="6">
        <v>39523108</v>
      </c>
      <c r="E45" s="6">
        <v>68843383</v>
      </c>
      <c r="F45" s="7">
        <f t="shared" si="3"/>
        <v>4556262</v>
      </c>
      <c r="G45" s="31">
        <f t="shared" si="2"/>
        <v>11.528096423995805</v>
      </c>
    </row>
    <row r="46" spans="1:7" ht="12.75" customHeight="1">
      <c r="A46" s="30" t="s">
        <v>11</v>
      </c>
      <c r="B46" s="6">
        <v>35759328</v>
      </c>
      <c r="C46" s="6">
        <v>23806684</v>
      </c>
      <c r="D46" s="6">
        <v>77480896</v>
      </c>
      <c r="E46" s="6">
        <v>38326580</v>
      </c>
      <c r="F46" s="7">
        <f t="shared" si="3"/>
        <v>-41721568</v>
      </c>
      <c r="G46" s="31">
        <f t="shared" si="2"/>
        <v>-53.84755488630385</v>
      </c>
    </row>
    <row r="47" spans="1:7" ht="12.75" customHeight="1">
      <c r="A47" s="30" t="s">
        <v>18</v>
      </c>
      <c r="B47" s="6">
        <v>34841502</v>
      </c>
      <c r="C47" s="6">
        <v>164524026</v>
      </c>
      <c r="D47" s="6">
        <v>14560611</v>
      </c>
      <c r="E47" s="6">
        <v>49936684</v>
      </c>
      <c r="F47" s="7">
        <f t="shared" si="3"/>
        <v>20280891</v>
      </c>
      <c r="G47" s="31">
        <f t="shared" si="2"/>
        <v>139.28598875418072</v>
      </c>
    </row>
    <row r="48" spans="1:7" ht="12.75" customHeight="1">
      <c r="A48" s="30" t="s">
        <v>34</v>
      </c>
      <c r="B48" s="6">
        <v>13272420</v>
      </c>
      <c r="C48" s="6">
        <v>2268160</v>
      </c>
      <c r="D48" s="6">
        <v>12993544</v>
      </c>
      <c r="E48" s="6">
        <v>1926500</v>
      </c>
      <c r="F48" s="7">
        <f t="shared" si="3"/>
        <v>278876</v>
      </c>
      <c r="G48" s="31">
        <f t="shared" si="2"/>
        <v>2.1462658686498464</v>
      </c>
    </row>
    <row r="49" spans="1:7" ht="12.75" customHeight="1">
      <c r="A49" s="30" t="s">
        <v>15</v>
      </c>
      <c r="B49" s="6">
        <v>12018698</v>
      </c>
      <c r="C49" s="6">
        <v>7495941</v>
      </c>
      <c r="D49" s="6">
        <v>18453066</v>
      </c>
      <c r="E49" s="6">
        <v>11561219</v>
      </c>
      <c r="F49" s="7">
        <f t="shared" si="3"/>
        <v>-6434368</v>
      </c>
      <c r="G49" s="31">
        <f t="shared" si="2"/>
        <v>-34.868828843943874</v>
      </c>
    </row>
    <row r="50" spans="1:7" ht="12.75" customHeight="1">
      <c r="A50" s="30" t="s">
        <v>64</v>
      </c>
      <c r="B50" s="6">
        <v>10067513</v>
      </c>
      <c r="C50" s="6">
        <v>582068</v>
      </c>
      <c r="D50" s="6">
        <v>13308264</v>
      </c>
      <c r="E50" s="6">
        <v>785349</v>
      </c>
      <c r="F50" s="7">
        <f t="shared" si="3"/>
        <v>-3240751</v>
      </c>
      <c r="G50" s="31">
        <f t="shared" si="2"/>
        <v>-24.351418036191646</v>
      </c>
    </row>
    <row r="51" spans="1:7" ht="12.75" customHeight="1">
      <c r="A51" s="30" t="s">
        <v>35</v>
      </c>
      <c r="B51" s="6">
        <v>9817959</v>
      </c>
      <c r="C51" s="6">
        <v>5474623</v>
      </c>
      <c r="D51" s="6">
        <v>2284370</v>
      </c>
      <c r="E51" s="6">
        <v>1096633</v>
      </c>
      <c r="F51" s="7">
        <f t="shared" si="3"/>
        <v>7533589</v>
      </c>
      <c r="G51" s="31">
        <f t="shared" si="2"/>
        <v>329.7884755972106</v>
      </c>
    </row>
    <row r="52" spans="1:7" ht="12.75" customHeight="1">
      <c r="A52" s="30" t="s">
        <v>5</v>
      </c>
      <c r="B52" s="6">
        <v>8774484</v>
      </c>
      <c r="C52" s="6">
        <v>91435380</v>
      </c>
      <c r="D52" s="6">
        <v>10343722</v>
      </c>
      <c r="E52" s="6">
        <v>100796568</v>
      </c>
      <c r="F52" s="7">
        <f t="shared" si="3"/>
        <v>-1569238</v>
      </c>
      <c r="G52" s="31">
        <f t="shared" si="2"/>
        <v>-15.170922033674145</v>
      </c>
    </row>
    <row r="53" spans="1:7" ht="12.75" customHeight="1">
      <c r="A53" s="30" t="s">
        <v>16</v>
      </c>
      <c r="B53" s="6">
        <v>8650749</v>
      </c>
      <c r="C53" s="6">
        <v>1070230</v>
      </c>
      <c r="D53" s="6">
        <v>17897286</v>
      </c>
      <c r="E53" s="6">
        <v>1454500</v>
      </c>
      <c r="F53" s="7">
        <f t="shared" si="3"/>
        <v>-9246537</v>
      </c>
      <c r="G53" s="31">
        <f t="shared" si="2"/>
        <v>-51.66446465682003</v>
      </c>
    </row>
    <row r="54" spans="1:7" ht="12.75" customHeight="1">
      <c r="A54" s="30" t="s">
        <v>27</v>
      </c>
      <c r="B54" s="6">
        <v>8637563</v>
      </c>
      <c r="C54" s="6">
        <v>2708846</v>
      </c>
      <c r="D54" s="6">
        <v>6712948</v>
      </c>
      <c r="E54" s="6">
        <v>1131306</v>
      </c>
      <c r="F54" s="7">
        <f t="shared" si="3"/>
        <v>1924615</v>
      </c>
      <c r="G54" s="31">
        <f t="shared" si="2"/>
        <v>28.670190801418393</v>
      </c>
    </row>
    <row r="55" spans="1:7" ht="12.75" customHeight="1">
      <c r="A55" s="30" t="s">
        <v>17</v>
      </c>
      <c r="B55" s="6">
        <v>8192024</v>
      </c>
      <c r="C55" s="6">
        <v>1362967</v>
      </c>
      <c r="D55" s="6">
        <v>13013412</v>
      </c>
      <c r="E55" s="6">
        <v>1665587</v>
      </c>
      <c r="F55" s="7">
        <f t="shared" si="3"/>
        <v>-4821388</v>
      </c>
      <c r="G55" s="31">
        <f t="shared" si="2"/>
        <v>-37.049376443318636</v>
      </c>
    </row>
    <row r="56" spans="1:7" ht="12.75" customHeight="1">
      <c r="A56" s="30" t="s">
        <v>43</v>
      </c>
      <c r="B56" s="6">
        <v>5253104</v>
      </c>
      <c r="C56" s="6">
        <v>1703950</v>
      </c>
      <c r="D56" s="6">
        <v>6311881</v>
      </c>
      <c r="E56" s="6">
        <v>2343735</v>
      </c>
      <c r="F56" s="7">
        <f t="shared" si="3"/>
        <v>-1058777</v>
      </c>
      <c r="G56" s="31">
        <f t="shared" si="2"/>
        <v>-16.77434983327474</v>
      </c>
    </row>
    <row r="57" spans="1:7" ht="12.75" customHeight="1">
      <c r="A57" s="32" t="s">
        <v>51</v>
      </c>
      <c r="B57" s="33">
        <f>B36-(SUM(B37:B56))</f>
        <v>95630934</v>
      </c>
      <c r="C57" s="33">
        <f>C36-(SUM(C37:C56))</f>
        <v>31015481</v>
      </c>
      <c r="D57" s="33">
        <f>D36-(SUM(D37:D56))</f>
        <v>121245910</v>
      </c>
      <c r="E57" s="33">
        <f>E36-(SUM(E37:E56))</f>
        <v>36677567</v>
      </c>
      <c r="F57" s="34">
        <f t="shared" si="3"/>
        <v>-25614976</v>
      </c>
      <c r="G57" s="35">
        <f t="shared" si="2"/>
        <v>-21.126466039143093</v>
      </c>
    </row>
    <row r="58" spans="1:7" ht="12.75" customHeight="1">
      <c r="A58" s="17"/>
      <c r="B58" s="6"/>
      <c r="C58" s="6"/>
      <c r="D58" s="6"/>
      <c r="E58" s="6"/>
      <c r="F58" s="7"/>
      <c r="G58" s="8"/>
    </row>
    <row r="59" spans="1:7" ht="12.75" customHeight="1">
      <c r="A59" s="26" t="s">
        <v>78</v>
      </c>
      <c r="B59" s="27">
        <v>6248259776</v>
      </c>
      <c r="C59" s="27">
        <v>12284038731</v>
      </c>
      <c r="D59" s="27">
        <v>6831370837</v>
      </c>
      <c r="E59" s="27">
        <v>11043064297</v>
      </c>
      <c r="F59" s="28">
        <f t="shared" si="3"/>
        <v>-583111061</v>
      </c>
      <c r="G59" s="29">
        <f>(B59-D59)/D59*100</f>
        <v>-8.535784030955543</v>
      </c>
    </row>
    <row r="60" spans="1:7" ht="12.75" customHeight="1">
      <c r="A60" s="30" t="s">
        <v>52</v>
      </c>
      <c r="B60" s="6">
        <v>362457580</v>
      </c>
      <c r="C60" s="6">
        <v>35071053</v>
      </c>
      <c r="D60" s="6">
        <v>216311539</v>
      </c>
      <c r="E60" s="6">
        <v>21425846</v>
      </c>
      <c r="F60" s="7">
        <f t="shared" si="3"/>
        <v>146146041</v>
      </c>
      <c r="G60" s="31">
        <f aca="true" t="shared" si="4" ref="G60:G82">(B60-D60)/D60*100</f>
        <v>67.56275771307789</v>
      </c>
    </row>
    <row r="61" spans="1:7" ht="12.75" customHeight="1">
      <c r="A61" s="30" t="s">
        <v>23</v>
      </c>
      <c r="B61" s="6">
        <v>221580194</v>
      </c>
      <c r="C61" s="6">
        <v>179495</v>
      </c>
      <c r="D61" s="6">
        <v>287748863</v>
      </c>
      <c r="E61" s="6">
        <v>229249</v>
      </c>
      <c r="F61" s="7">
        <f t="shared" si="3"/>
        <v>-66168669</v>
      </c>
      <c r="G61" s="31">
        <f t="shared" si="4"/>
        <v>-22.99528425938559</v>
      </c>
    </row>
    <row r="62" spans="1:7" ht="12.75" customHeight="1">
      <c r="A62" s="30" t="s">
        <v>76</v>
      </c>
      <c r="B62" s="6">
        <v>212826391</v>
      </c>
      <c r="C62" s="6">
        <v>15713</v>
      </c>
      <c r="D62" s="6">
        <v>144188914</v>
      </c>
      <c r="E62" s="6">
        <v>9983</v>
      </c>
      <c r="F62" s="7">
        <f t="shared" si="3"/>
        <v>68637477</v>
      </c>
      <c r="G62" s="31">
        <f t="shared" si="4"/>
        <v>47.60246477756258</v>
      </c>
    </row>
    <row r="63" spans="1:7" ht="12.75" customHeight="1">
      <c r="A63" s="30" t="s">
        <v>44</v>
      </c>
      <c r="B63" s="6">
        <v>174717068</v>
      </c>
      <c r="C63" s="6">
        <v>707411499</v>
      </c>
      <c r="D63" s="6">
        <v>230523708</v>
      </c>
      <c r="E63" s="6">
        <v>764111584</v>
      </c>
      <c r="F63" s="7">
        <f t="shared" si="3"/>
        <v>-55806640</v>
      </c>
      <c r="G63" s="31">
        <f t="shared" si="4"/>
        <v>-24.208633673374713</v>
      </c>
    </row>
    <row r="64" spans="1:7" ht="12.75" customHeight="1">
      <c r="A64" s="30" t="s">
        <v>37</v>
      </c>
      <c r="B64" s="6">
        <v>160466084</v>
      </c>
      <c r="C64" s="6">
        <v>9777811</v>
      </c>
      <c r="D64" s="6">
        <v>100885210</v>
      </c>
      <c r="E64" s="6">
        <v>7956821</v>
      </c>
      <c r="F64" s="7">
        <f t="shared" si="3"/>
        <v>59580874</v>
      </c>
      <c r="G64" s="31">
        <f t="shared" si="4"/>
        <v>59.058085917648384</v>
      </c>
    </row>
    <row r="65" spans="1:7" ht="12.75" customHeight="1">
      <c r="A65" s="30" t="s">
        <v>0</v>
      </c>
      <c r="B65" s="6">
        <v>157274522</v>
      </c>
      <c r="C65" s="6">
        <v>140770392</v>
      </c>
      <c r="D65" s="6">
        <v>132881256</v>
      </c>
      <c r="E65" s="6">
        <v>101509014</v>
      </c>
      <c r="F65" s="7">
        <f t="shared" si="3"/>
        <v>24393266</v>
      </c>
      <c r="G65" s="31">
        <f t="shared" si="4"/>
        <v>18.35719102474468</v>
      </c>
    </row>
    <row r="66" spans="1:7" ht="12.75" customHeight="1">
      <c r="A66" s="30" t="s">
        <v>45</v>
      </c>
      <c r="B66" s="6">
        <v>143804027</v>
      </c>
      <c r="C66" s="6">
        <v>22195206</v>
      </c>
      <c r="D66" s="6">
        <v>195522512</v>
      </c>
      <c r="E66" s="6">
        <v>28792955</v>
      </c>
      <c r="F66" s="7">
        <f t="shared" si="3"/>
        <v>-51718485</v>
      </c>
      <c r="G66" s="31">
        <f t="shared" si="4"/>
        <v>-26.451422125755013</v>
      </c>
    </row>
    <row r="67" spans="1:7" ht="12.75" customHeight="1">
      <c r="A67" s="30" t="s">
        <v>57</v>
      </c>
      <c r="B67" s="6">
        <v>132970544</v>
      </c>
      <c r="C67" s="6">
        <v>26165315</v>
      </c>
      <c r="D67" s="6">
        <v>172806056</v>
      </c>
      <c r="E67" s="6">
        <v>31176961</v>
      </c>
      <c r="F67" s="7">
        <f t="shared" si="3"/>
        <v>-39835512</v>
      </c>
      <c r="G67" s="31">
        <f t="shared" si="4"/>
        <v>-23.052150440838716</v>
      </c>
    </row>
    <row r="68" spans="1:7" ht="12.75" customHeight="1">
      <c r="A68" s="30" t="s">
        <v>47</v>
      </c>
      <c r="B68" s="6">
        <v>130236974</v>
      </c>
      <c r="C68" s="6">
        <v>2696007</v>
      </c>
      <c r="D68" s="6">
        <v>40543217</v>
      </c>
      <c r="E68" s="6">
        <v>1021250</v>
      </c>
      <c r="F68" s="7">
        <f t="shared" si="3"/>
        <v>89693757</v>
      </c>
      <c r="G68" s="31">
        <f t="shared" si="4"/>
        <v>221.2299951432073</v>
      </c>
    </row>
    <row r="69" spans="1:7" ht="12.75" customHeight="1">
      <c r="A69" s="30" t="s">
        <v>21</v>
      </c>
      <c r="B69" s="6">
        <v>119866650</v>
      </c>
      <c r="C69" s="6">
        <v>12296918</v>
      </c>
      <c r="D69" s="6">
        <v>120971327</v>
      </c>
      <c r="E69" s="6">
        <v>12036975</v>
      </c>
      <c r="F69" s="7">
        <f t="shared" si="3"/>
        <v>-1104677</v>
      </c>
      <c r="G69" s="31">
        <f t="shared" si="4"/>
        <v>-0.9131725900634288</v>
      </c>
    </row>
    <row r="70" spans="1:7" ht="12.75" customHeight="1">
      <c r="A70" s="30" t="s">
        <v>12</v>
      </c>
      <c r="B70" s="6">
        <v>119102829</v>
      </c>
      <c r="C70" s="6">
        <v>14204033</v>
      </c>
      <c r="D70" s="6">
        <v>128153893</v>
      </c>
      <c r="E70" s="6">
        <v>13546082</v>
      </c>
      <c r="F70" s="7">
        <f t="shared" si="3"/>
        <v>-9051064</v>
      </c>
      <c r="G70" s="31">
        <f t="shared" si="4"/>
        <v>-7.062652400266919</v>
      </c>
    </row>
    <row r="71" spans="1:7" ht="12.75" customHeight="1">
      <c r="A71" s="30" t="s">
        <v>24</v>
      </c>
      <c r="B71" s="6">
        <v>118328831</v>
      </c>
      <c r="C71" s="6">
        <v>264199025</v>
      </c>
      <c r="D71" s="6">
        <v>92714189</v>
      </c>
      <c r="E71" s="6">
        <v>131299257</v>
      </c>
      <c r="F71" s="7">
        <f t="shared" si="3"/>
        <v>25614642</v>
      </c>
      <c r="G71" s="31">
        <f t="shared" si="4"/>
        <v>27.62753174705546</v>
      </c>
    </row>
    <row r="72" spans="1:7" ht="12.75" customHeight="1">
      <c r="A72" s="30" t="s">
        <v>20</v>
      </c>
      <c r="B72" s="6">
        <v>106290314</v>
      </c>
      <c r="C72" s="6">
        <v>295813376</v>
      </c>
      <c r="D72" s="6">
        <v>95203346</v>
      </c>
      <c r="E72" s="6">
        <v>262708140</v>
      </c>
      <c r="F72" s="7">
        <f t="shared" si="3"/>
        <v>11086968</v>
      </c>
      <c r="G72" s="31">
        <f t="shared" si="4"/>
        <v>11.645565482540917</v>
      </c>
    </row>
    <row r="73" spans="1:7" ht="12.75" customHeight="1">
      <c r="A73" s="30" t="s">
        <v>22</v>
      </c>
      <c r="B73" s="6">
        <v>99416451</v>
      </c>
      <c r="C73" s="6">
        <v>14140835</v>
      </c>
      <c r="D73" s="6">
        <v>136694316</v>
      </c>
      <c r="E73" s="6">
        <v>16837371</v>
      </c>
      <c r="F73" s="7">
        <f t="shared" si="3"/>
        <v>-37277865</v>
      </c>
      <c r="G73" s="31">
        <f t="shared" si="4"/>
        <v>-27.270969335696442</v>
      </c>
    </row>
    <row r="74" spans="1:7" ht="12.75" customHeight="1">
      <c r="A74" s="30" t="s">
        <v>28</v>
      </c>
      <c r="B74" s="6">
        <v>94946248</v>
      </c>
      <c r="C74" s="6">
        <v>22755525</v>
      </c>
      <c r="D74" s="6">
        <v>96270991</v>
      </c>
      <c r="E74" s="6">
        <v>20144966</v>
      </c>
      <c r="F74" s="7">
        <f t="shared" si="3"/>
        <v>-1324743</v>
      </c>
      <c r="G74" s="31">
        <f t="shared" si="4"/>
        <v>-1.3760562618494288</v>
      </c>
    </row>
    <row r="75" spans="1:7" ht="12.75" customHeight="1">
      <c r="A75" s="30" t="s">
        <v>48</v>
      </c>
      <c r="B75" s="6">
        <v>85811603</v>
      </c>
      <c r="C75" s="6">
        <v>12878233</v>
      </c>
      <c r="D75" s="6">
        <v>95337966</v>
      </c>
      <c r="E75" s="6">
        <v>12556844</v>
      </c>
      <c r="F75" s="7">
        <f t="shared" si="3"/>
        <v>-9526363</v>
      </c>
      <c r="G75" s="31">
        <f t="shared" si="4"/>
        <v>-9.992202896378133</v>
      </c>
    </row>
    <row r="76" spans="1:7" ht="12.75" customHeight="1">
      <c r="A76" s="30" t="s">
        <v>7</v>
      </c>
      <c r="B76" s="6">
        <v>84514056</v>
      </c>
      <c r="C76" s="6">
        <v>54624215</v>
      </c>
      <c r="D76" s="6">
        <v>53425714</v>
      </c>
      <c r="E76" s="6">
        <v>32022998</v>
      </c>
      <c r="F76" s="7">
        <f t="shared" si="3"/>
        <v>31088342</v>
      </c>
      <c r="G76" s="31">
        <f t="shared" si="4"/>
        <v>58.18984843141264</v>
      </c>
    </row>
    <row r="77" spans="1:7" ht="12.75" customHeight="1">
      <c r="A77" s="30" t="s">
        <v>75</v>
      </c>
      <c r="B77" s="6">
        <v>79460725</v>
      </c>
      <c r="C77" s="6">
        <v>7136998</v>
      </c>
      <c r="D77" s="6">
        <v>68148859</v>
      </c>
      <c r="E77" s="6">
        <v>5415798</v>
      </c>
      <c r="F77" s="7">
        <f t="shared" si="3"/>
        <v>11311866</v>
      </c>
      <c r="G77" s="31">
        <f t="shared" si="4"/>
        <v>16.598760663036195</v>
      </c>
    </row>
    <row r="78" spans="1:7" ht="12.75" customHeight="1">
      <c r="A78" s="30" t="s">
        <v>36</v>
      </c>
      <c r="B78" s="6">
        <v>77898905</v>
      </c>
      <c r="C78" s="6">
        <v>168396281</v>
      </c>
      <c r="D78" s="6">
        <v>25813373</v>
      </c>
      <c r="E78" s="6">
        <v>47903049</v>
      </c>
      <c r="F78" s="7">
        <f t="shared" si="3"/>
        <v>52085532</v>
      </c>
      <c r="G78" s="31">
        <f t="shared" si="4"/>
        <v>201.77731906636149</v>
      </c>
    </row>
    <row r="79" spans="1:7" ht="12.75" customHeight="1">
      <c r="A79" s="30" t="s">
        <v>46</v>
      </c>
      <c r="B79" s="6">
        <v>76263153</v>
      </c>
      <c r="C79" s="6">
        <v>95705495</v>
      </c>
      <c r="D79" s="6">
        <v>99664092</v>
      </c>
      <c r="E79" s="6">
        <v>107332594</v>
      </c>
      <c r="F79" s="7">
        <f t="shared" si="3"/>
        <v>-23400939</v>
      </c>
      <c r="G79" s="31">
        <f t="shared" si="4"/>
        <v>-23.479809558692413</v>
      </c>
    </row>
    <row r="80" spans="1:7" ht="12.75" customHeight="1">
      <c r="A80" s="32" t="s">
        <v>38</v>
      </c>
      <c r="B80" s="33">
        <f>B59-(SUM(B60:B79))</f>
        <v>3490026627</v>
      </c>
      <c r="C80" s="33">
        <f>C59-(SUM(C60:C79))</f>
        <v>10377605306</v>
      </c>
      <c r="D80" s="33">
        <f>D59-(SUM(D60:D79))</f>
        <v>4297561496</v>
      </c>
      <c r="E80" s="33">
        <f>E59-(SUM(E60:E79))</f>
        <v>9425026560</v>
      </c>
      <c r="F80" s="34">
        <f t="shared" si="3"/>
        <v>-807534869</v>
      </c>
      <c r="G80" s="35">
        <f t="shared" si="4"/>
        <v>-18.790536674149315</v>
      </c>
    </row>
    <row r="81" spans="1:7" ht="12.75" customHeight="1">
      <c r="A81" s="17"/>
      <c r="B81" s="6"/>
      <c r="C81" s="6"/>
      <c r="D81" s="6"/>
      <c r="E81" s="6"/>
      <c r="F81" s="7"/>
      <c r="G81" s="8"/>
    </row>
    <row r="82" spans="1:7" ht="12.75" customHeight="1">
      <c r="A82" s="40" t="s">
        <v>70</v>
      </c>
      <c r="B82" s="37">
        <v>171287402</v>
      </c>
      <c r="C82" s="37">
        <v>519376277</v>
      </c>
      <c r="D82" s="37">
        <v>256138592</v>
      </c>
      <c r="E82" s="37">
        <v>515868665</v>
      </c>
      <c r="F82" s="38">
        <f t="shared" si="3"/>
        <v>-84851190</v>
      </c>
      <c r="G82" s="39">
        <f t="shared" si="4"/>
        <v>-33.12706193059732</v>
      </c>
    </row>
  </sheetData>
  <sheetProtection/>
  <mergeCells count="3">
    <mergeCell ref="B5:G5"/>
    <mergeCell ref="B6:C6"/>
    <mergeCell ref="D6:E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79" r:id="rId1"/>
  <headerFooter>
    <oddFooter>&amp;CBCE009&amp;R&amp;P</oddFooter>
  </headerFooter>
  <ignoredErrors>
    <ignoredError sqref="G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2016-05-03T22:50:08Z</cp:lastPrinted>
  <dcterms:created xsi:type="dcterms:W3CDTF">2016-03-09T14:49:08Z</dcterms:created>
  <dcterms:modified xsi:type="dcterms:W3CDTF">2016-05-03T23:00:29Z</dcterms:modified>
  <cp:category/>
  <cp:version/>
  <cp:contentType/>
  <cp:contentStatus/>
</cp:coreProperties>
</file>