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0" windowWidth="20940" windowHeight="9675" activeTab="0"/>
  </bookViews>
  <sheets>
    <sheet name="BCE020A" sheetId="1" r:id="rId1"/>
  </sheets>
  <definedNames>
    <definedName name="_xlnm.Print_Titles" localSheetId="0">'BCE020A'!$1:$8</definedName>
  </definedNames>
  <calcPr fullCalcOnLoad="1"/>
</workbook>
</file>

<file path=xl/sharedStrings.xml><?xml version="1.0" encoding="utf-8"?>
<sst xmlns="http://schemas.openxmlformats.org/spreadsheetml/2006/main" count="160" uniqueCount="81">
  <si>
    <t>2016 (A)</t>
  </si>
  <si>
    <t>2015 (B)</t>
  </si>
  <si>
    <t>Var. % A/B</t>
  </si>
  <si>
    <t>DISCRIMINAÇÃO</t>
  </si>
  <si>
    <t>TOTAL GERAL</t>
  </si>
  <si>
    <t>MINISTÉRIO DO DESENVOLVIMENTO</t>
  </si>
  <si>
    <t>Secretaria de Comércio Exterior</t>
  </si>
  <si>
    <t>US$ F.O.B.</t>
  </si>
  <si>
    <t>DEMAIS PRODUTOS</t>
  </si>
  <si>
    <t>DEMAIS PAISES</t>
  </si>
  <si>
    <t>Part % 2016</t>
  </si>
  <si>
    <t>Part % 2015</t>
  </si>
  <si>
    <t>EXPORTAÇÃO BRASILEIRA</t>
  </si>
  <si>
    <t>Portugal</t>
  </si>
  <si>
    <t>Uruguai</t>
  </si>
  <si>
    <t>África do Sul</t>
  </si>
  <si>
    <t>Alemanha</t>
  </si>
  <si>
    <t>Argélia</t>
  </si>
  <si>
    <t>Argentina</t>
  </si>
  <si>
    <t>Bahamas</t>
  </si>
  <si>
    <t>Bolívia</t>
  </si>
  <si>
    <t>Canadá</t>
  </si>
  <si>
    <t>Chile</t>
  </si>
  <si>
    <t>China</t>
  </si>
  <si>
    <t>Colômbia</t>
  </si>
  <si>
    <t>Coreia do Sul</t>
  </si>
  <si>
    <t>Espanha</t>
  </si>
  <si>
    <t>Estados Unidos</t>
  </si>
  <si>
    <t>Hong Kong</t>
  </si>
  <si>
    <t>Índia</t>
  </si>
  <si>
    <t>Itália</t>
  </si>
  <si>
    <t>México</t>
  </si>
  <si>
    <t>Países Baixos (Holanda)</t>
  </si>
  <si>
    <t>Paraguai</t>
  </si>
  <si>
    <t>Peru</t>
  </si>
  <si>
    <t>Tailândia</t>
  </si>
  <si>
    <t>Venezuela</t>
  </si>
  <si>
    <t>Vietnã</t>
  </si>
  <si>
    <t>Bélgica</t>
  </si>
  <si>
    <t>Japão</t>
  </si>
  <si>
    <t>Bangladesh</t>
  </si>
  <si>
    <t>Egito</t>
  </si>
  <si>
    <t>Emirados Árabes Unidos</t>
  </si>
  <si>
    <t>França</t>
  </si>
  <si>
    <t>Indonésia</t>
  </si>
  <si>
    <t>Malásia</t>
  </si>
  <si>
    <t>Noruega</t>
  </si>
  <si>
    <t>Turquia</t>
  </si>
  <si>
    <t>Israel</t>
  </si>
  <si>
    <t>Rússia</t>
  </si>
  <si>
    <t>Suécia</t>
  </si>
  <si>
    <t>Taiwan (Formosa)</t>
  </si>
  <si>
    <t>Arábia Saudita</t>
  </si>
  <si>
    <t>Geórgia</t>
  </si>
  <si>
    <t>Irã</t>
  </si>
  <si>
    <t>Iraque</t>
  </si>
  <si>
    <t>Marrocos</t>
  </si>
  <si>
    <t>Nigéria</t>
  </si>
  <si>
    <t>Omã</t>
  </si>
  <si>
    <t>Cingapura</t>
  </si>
  <si>
    <t>Coveite (Kuweit)</t>
  </si>
  <si>
    <t>Eslovênia</t>
  </si>
  <si>
    <t>Catar</t>
  </si>
  <si>
    <t>Islândia</t>
  </si>
  <si>
    <t>Santa Lúcia</t>
  </si>
  <si>
    <t>PRINCIPAIS PRODUTOS E PAÍSES DE DESTINO</t>
  </si>
  <si>
    <t>1. SOJA MESMO TRITURADA</t>
  </si>
  <si>
    <t>2. MINERIOS DE FERRO E SEUS CONCENTRADOS</t>
  </si>
  <si>
    <t>3. OLEOS BRUTOS DE PETROLEO</t>
  </si>
  <si>
    <t>BCE020A</t>
  </si>
  <si>
    <t>ORDEM DECRESCENTE JANEIRO-ABRIL - 2016</t>
  </si>
  <si>
    <t>JANEIRO-ABRIL</t>
  </si>
  <si>
    <t>4. MILHO EM GRAOS</t>
  </si>
  <si>
    <t>5. CELULOSE</t>
  </si>
  <si>
    <t>6. ACUCAR DE CANA,EM BRUTO</t>
  </si>
  <si>
    <t>7. CARNE DE FRANGO CONGELADA, FRESCA OU REFRIG.INCL.MIUDOS</t>
  </si>
  <si>
    <t>8. FARELO E RESIDUOS DA EXTRACAO DE OLEO DE SOJA</t>
  </si>
  <si>
    <t>9. CAFE CRU EM GRAO</t>
  </si>
  <si>
    <t>10. CARNE DE BOVINO CONGELADA, FRESCA OU REFRIGERADA</t>
  </si>
  <si>
    <t>11. AUTOMOVEIS DE PASSAGEIROS</t>
  </si>
  <si>
    <t>12. OXIDOS E HIDROXIDOS DE ALUMINIO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</si>
</sst>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-* #,##0.0_-;\-* #,##0.0_-;_-* &quot;-&quot;??_-;_-@_-"/>
    <numFmt numFmtId="169" formatCode="_-* #,##0_-;\-* #,##0_-;_-* &quot;-&quot;??_-;_-@_-"/>
    <numFmt numFmtId="170" formatCode="[$-416]dddd\,\ d&quot; de &quot;mmmm&quot; de &quot;yyyy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  <numFmt numFmtId="17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2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6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 shrinkToFit="1"/>
    </xf>
    <xf numFmtId="0" fontId="40" fillId="0" borderId="0" xfId="0" applyFont="1" applyAlignment="1">
      <alignment horizontal="left" vertical="center" shrinkToFit="1"/>
    </xf>
    <xf numFmtId="0" fontId="40" fillId="0" borderId="10" xfId="0" applyFont="1" applyFill="1" applyBorder="1" applyAlignment="1">
      <alignment vertical="center" shrinkToFit="1"/>
    </xf>
    <xf numFmtId="0" fontId="41" fillId="0" borderId="0" xfId="0" applyFont="1" applyAlignment="1">
      <alignment vertical="center" shrinkToFit="1"/>
    </xf>
    <xf numFmtId="0" fontId="41" fillId="0" borderId="11" xfId="0" applyFont="1" applyBorder="1" applyAlignment="1">
      <alignment horizontal="center" vertical="center" shrinkToFi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right" vertical="center" shrinkToFit="1"/>
    </xf>
    <xf numFmtId="169" fontId="41" fillId="0" borderId="11" xfId="60" applyNumberFormat="1" applyFont="1" applyFill="1" applyBorder="1" applyAlignment="1">
      <alignment horizontal="center" vertical="center"/>
    </xf>
    <xf numFmtId="4" fontId="41" fillId="0" borderId="11" xfId="0" applyNumberFormat="1" applyFont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42" fillId="0" borderId="0" xfId="0" applyFont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 shrinkToFit="1"/>
    </xf>
    <xf numFmtId="0" fontId="39" fillId="0" borderId="0" xfId="0" applyFont="1" applyAlignment="1">
      <alignment horizontal="left" vertical="center" shrinkToFit="1"/>
    </xf>
    <xf numFmtId="169" fontId="40" fillId="0" borderId="0" xfId="0" applyNumberFormat="1" applyFont="1" applyBorder="1" applyAlignment="1">
      <alignment vertical="center"/>
    </xf>
    <xf numFmtId="43" fontId="40" fillId="0" borderId="0" xfId="60" applyFont="1" applyBorder="1" applyAlignment="1">
      <alignment vertical="center"/>
    </xf>
    <xf numFmtId="4" fontId="40" fillId="0" borderId="0" xfId="0" applyNumberFormat="1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0" xfId="0" applyFont="1" applyFill="1" applyBorder="1" applyAlignment="1">
      <alignment horizontal="right" vertical="center" shrinkToFit="1"/>
    </xf>
    <xf numFmtId="169" fontId="40" fillId="0" borderId="0" xfId="60" applyNumberFormat="1" applyFont="1" applyBorder="1" applyAlignment="1">
      <alignment vertical="center"/>
    </xf>
    <xf numFmtId="0" fontId="40" fillId="0" borderId="0" xfId="0" applyFont="1" applyBorder="1" applyAlignment="1">
      <alignment horizontal="right" vertical="center" shrinkToFit="1"/>
    </xf>
    <xf numFmtId="0" fontId="40" fillId="0" borderId="0" xfId="0" applyFont="1" applyBorder="1" applyAlignment="1">
      <alignment vertical="center" shrinkToFit="1"/>
    </xf>
    <xf numFmtId="0" fontId="40" fillId="0" borderId="12" xfId="0" applyFont="1" applyBorder="1" applyAlignment="1">
      <alignment horizontal="center" vertical="center"/>
    </xf>
    <xf numFmtId="169" fontId="40" fillId="0" borderId="13" xfId="0" applyNumberFormat="1" applyFont="1" applyBorder="1" applyAlignment="1">
      <alignment vertical="center"/>
    </xf>
    <xf numFmtId="43" fontId="40" fillId="0" borderId="13" xfId="60" applyFont="1" applyBorder="1" applyAlignment="1">
      <alignment vertical="center"/>
    </xf>
    <xf numFmtId="4" fontId="40" fillId="0" borderId="14" xfId="0" applyNumberFormat="1" applyFont="1" applyBorder="1" applyAlignment="1">
      <alignment vertical="center"/>
    </xf>
    <xf numFmtId="0" fontId="40" fillId="0" borderId="15" xfId="0" applyFont="1" applyBorder="1" applyAlignment="1">
      <alignment horizontal="left" vertical="center"/>
    </xf>
    <xf numFmtId="4" fontId="40" fillId="0" borderId="16" xfId="0" applyNumberFormat="1" applyFont="1" applyBorder="1" applyAlignment="1">
      <alignment vertical="center"/>
    </xf>
    <xf numFmtId="0" fontId="40" fillId="0" borderId="17" xfId="0" applyFont="1" applyFill="1" applyBorder="1" applyAlignment="1">
      <alignment horizontal="right" vertical="center" shrinkToFit="1"/>
    </xf>
    <xf numFmtId="169" fontId="40" fillId="0" borderId="18" xfId="60" applyNumberFormat="1" applyFont="1" applyBorder="1" applyAlignment="1">
      <alignment vertical="center"/>
    </xf>
    <xf numFmtId="43" fontId="40" fillId="0" borderId="18" xfId="60" applyFont="1" applyBorder="1" applyAlignment="1">
      <alignment vertical="center"/>
    </xf>
    <xf numFmtId="4" fontId="40" fillId="0" borderId="19" xfId="0" applyNumberFormat="1" applyFont="1" applyBorder="1" applyAlignment="1">
      <alignment vertical="center"/>
    </xf>
    <xf numFmtId="0" fontId="40" fillId="0" borderId="20" xfId="0" applyFont="1" applyBorder="1" applyAlignment="1">
      <alignment horizontal="right" vertical="center" shrinkToFit="1"/>
    </xf>
    <xf numFmtId="169" fontId="40" fillId="0" borderId="21" xfId="60" applyNumberFormat="1" applyFont="1" applyBorder="1" applyAlignment="1">
      <alignment vertical="center"/>
    </xf>
    <xf numFmtId="43" fontId="40" fillId="0" borderId="21" xfId="60" applyFont="1" applyBorder="1" applyAlignment="1">
      <alignment vertical="center"/>
    </xf>
    <xf numFmtId="4" fontId="40" fillId="0" borderId="22" xfId="0" applyNumberFormat="1" applyFont="1" applyBorder="1" applyAlignment="1">
      <alignment vertical="center"/>
    </xf>
    <xf numFmtId="0" fontId="44" fillId="0" borderId="11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6"/>
  <sheetViews>
    <sheetView showGridLines="0" tabSelected="1" zoomScale="110" zoomScaleNormal="110" zoomScalePageLayoutView="0" workbookViewId="0" topLeftCell="A1">
      <selection activeCell="B14" sqref="B14"/>
    </sheetView>
  </sheetViews>
  <sheetFormatPr defaultColWidth="9.140625" defaultRowHeight="15"/>
  <cols>
    <col min="1" max="1" width="47.421875" style="2" bestFit="1" customWidth="1"/>
    <col min="2" max="2" width="14.57421875" style="1" customWidth="1"/>
    <col min="3" max="3" width="13.140625" style="1" bestFit="1" customWidth="1"/>
    <col min="4" max="4" width="5.8515625" style="1" bestFit="1" customWidth="1"/>
    <col min="5" max="5" width="5.8515625" style="1" customWidth="1"/>
    <col min="6" max="6" width="8.57421875" style="1" customWidth="1"/>
    <col min="7" max="16384" width="9.140625" style="1" customWidth="1"/>
  </cols>
  <sheetData>
    <row r="1" spans="1:6" ht="12.75" customHeight="1">
      <c r="A1" s="15" t="s">
        <v>5</v>
      </c>
      <c r="B1" s="14" t="s">
        <v>12</v>
      </c>
      <c r="C1" s="13"/>
      <c r="D1" s="11"/>
      <c r="E1" s="11"/>
      <c r="F1" s="12" t="s">
        <v>69</v>
      </c>
    </row>
    <row r="2" spans="1:5" ht="12.75" customHeight="1">
      <c r="A2" s="16" t="s">
        <v>6</v>
      </c>
      <c r="B2" s="14" t="s">
        <v>65</v>
      </c>
      <c r="C2" s="13"/>
      <c r="D2" s="11"/>
      <c r="E2" s="11"/>
    </row>
    <row r="3" spans="1:5" ht="12.75" customHeight="1">
      <c r="A3" s="3"/>
      <c r="B3" s="14" t="s">
        <v>70</v>
      </c>
      <c r="C3" s="13"/>
      <c r="D3" s="11"/>
      <c r="E3" s="11"/>
    </row>
    <row r="4" spans="2:5" ht="12.75" customHeight="1">
      <c r="B4" s="14" t="s">
        <v>7</v>
      </c>
      <c r="C4" s="13"/>
      <c r="D4" s="11"/>
      <c r="E4" s="11"/>
    </row>
    <row r="6" spans="1:6" ht="12.75">
      <c r="A6" s="5"/>
      <c r="B6" s="39" t="s">
        <v>71</v>
      </c>
      <c r="C6" s="39"/>
      <c r="D6" s="39"/>
      <c r="E6" s="39"/>
      <c r="F6" s="39"/>
    </row>
    <row r="7" spans="1:6" ht="24">
      <c r="A7" s="6" t="s">
        <v>3</v>
      </c>
      <c r="B7" s="7" t="s">
        <v>0</v>
      </c>
      <c r="C7" s="7" t="s">
        <v>1</v>
      </c>
      <c r="D7" s="7" t="s">
        <v>10</v>
      </c>
      <c r="E7" s="7" t="s">
        <v>11</v>
      </c>
      <c r="F7" s="7" t="s">
        <v>2</v>
      </c>
    </row>
    <row r="8" spans="1:6" ht="12">
      <c r="A8" s="8" t="s">
        <v>4</v>
      </c>
      <c r="B8" s="9">
        <v>55941902783</v>
      </c>
      <c r="C8" s="9">
        <v>57931518630</v>
      </c>
      <c r="D8" s="9">
        <v>100</v>
      </c>
      <c r="E8" s="9">
        <v>100</v>
      </c>
      <c r="F8" s="10">
        <f>(B8-C8)/C8*100</f>
        <v>-3.4344272238181444</v>
      </c>
    </row>
    <row r="9" ht="12.75" customHeight="1">
      <c r="A9" s="4"/>
    </row>
    <row r="10" spans="1:7" ht="12.75" customHeight="1">
      <c r="A10" s="25" t="s">
        <v>66</v>
      </c>
      <c r="B10" s="26">
        <v>7320256408</v>
      </c>
      <c r="C10" s="26">
        <v>5127311597</v>
      </c>
      <c r="D10" s="27">
        <f>(B10/$B$8)*100</f>
        <v>13.08546195933923</v>
      </c>
      <c r="E10" s="27">
        <f>(C10/$C$8)*100</f>
        <v>8.850642479696376</v>
      </c>
      <c r="F10" s="28">
        <f>(B10-C10)/C10*100</f>
        <v>42.76987597717089</v>
      </c>
      <c r="G10" s="20"/>
    </row>
    <row r="11" spans="1:7" ht="12.75" customHeight="1">
      <c r="A11" s="29" t="s">
        <v>23</v>
      </c>
      <c r="B11" s="17">
        <v>5778790072</v>
      </c>
      <c r="C11" s="17">
        <v>3917156140</v>
      </c>
      <c r="D11" s="18">
        <f>(B11/$B$10)*100</f>
        <v>78.94245433376629</v>
      </c>
      <c r="E11" s="18">
        <f>(C11/$C$10)*100</f>
        <v>76.39785618435859</v>
      </c>
      <c r="F11" s="30">
        <f aca="true" t="shared" si="0" ref="F11:F21">IF(C11=0,0,(B11-C11)/C11*100)</f>
        <v>47.525139807166326</v>
      </c>
      <c r="G11" s="20"/>
    </row>
    <row r="12" spans="1:7" ht="12.75" customHeight="1">
      <c r="A12" s="29" t="s">
        <v>26</v>
      </c>
      <c r="B12" s="17">
        <v>231802866</v>
      </c>
      <c r="C12" s="17">
        <v>232975867</v>
      </c>
      <c r="D12" s="18">
        <f aca="true" t="shared" si="1" ref="D12:D21">(B12/$B$10)*100</f>
        <v>3.1665948988709247</v>
      </c>
      <c r="E12" s="18">
        <f aca="true" t="shared" si="2" ref="E12:E21">(C12/$C$10)*100</f>
        <v>4.543821115461651</v>
      </c>
      <c r="F12" s="30">
        <f t="shared" si="0"/>
        <v>-0.5034860542014852</v>
      </c>
      <c r="G12" s="20"/>
    </row>
    <row r="13" spans="1:7" ht="12.75" customHeight="1">
      <c r="A13" s="29" t="s">
        <v>35</v>
      </c>
      <c r="B13" s="17">
        <v>204136395</v>
      </c>
      <c r="C13" s="17">
        <v>120405998</v>
      </c>
      <c r="D13" s="18">
        <f t="shared" si="1"/>
        <v>2.788650883552493</v>
      </c>
      <c r="E13" s="18">
        <f t="shared" si="2"/>
        <v>2.3483261300220137</v>
      </c>
      <c r="F13" s="30">
        <f t="shared" si="0"/>
        <v>69.54005480690422</v>
      </c>
      <c r="G13" s="20"/>
    </row>
    <row r="14" spans="1:7" ht="12.75" customHeight="1">
      <c r="A14" s="29" t="s">
        <v>54</v>
      </c>
      <c r="B14" s="17">
        <v>156964258</v>
      </c>
      <c r="C14" s="17">
        <v>69542053</v>
      </c>
      <c r="D14" s="18">
        <f t="shared" si="1"/>
        <v>2.1442453549640743</v>
      </c>
      <c r="E14" s="18">
        <f t="shared" si="2"/>
        <v>1.3563063544000171</v>
      </c>
      <c r="F14" s="30">
        <f t="shared" si="0"/>
        <v>125.7112800509355</v>
      </c>
      <c r="G14" s="20"/>
    </row>
    <row r="15" spans="1:7" ht="12.75" customHeight="1">
      <c r="A15" s="29" t="s">
        <v>32</v>
      </c>
      <c r="B15" s="17">
        <v>146812580</v>
      </c>
      <c r="C15" s="17">
        <v>91877245</v>
      </c>
      <c r="D15" s="18">
        <f t="shared" si="1"/>
        <v>2.0055660869960064</v>
      </c>
      <c r="E15" s="18">
        <f t="shared" si="2"/>
        <v>1.791918498843674</v>
      </c>
      <c r="F15" s="30">
        <f t="shared" si="0"/>
        <v>59.79210086240614</v>
      </c>
      <c r="G15" s="20"/>
    </row>
    <row r="16" spans="1:7" ht="12.75" customHeight="1">
      <c r="A16" s="29" t="s">
        <v>49</v>
      </c>
      <c r="B16" s="17">
        <v>126959825</v>
      </c>
      <c r="C16" s="17">
        <v>62760830</v>
      </c>
      <c r="D16" s="18">
        <f t="shared" si="1"/>
        <v>1.7343630868073274</v>
      </c>
      <c r="E16" s="18">
        <f t="shared" si="2"/>
        <v>1.2240494616461672</v>
      </c>
      <c r="F16" s="30">
        <f t="shared" si="0"/>
        <v>102.29150092501965</v>
      </c>
      <c r="G16" s="20"/>
    </row>
    <row r="17" spans="1:7" ht="12.75" customHeight="1">
      <c r="A17" s="29" t="s">
        <v>51</v>
      </c>
      <c r="B17" s="17">
        <v>94605150</v>
      </c>
      <c r="C17" s="17">
        <v>70246163</v>
      </c>
      <c r="D17" s="18">
        <f t="shared" si="1"/>
        <v>1.29237481212557</v>
      </c>
      <c r="E17" s="18">
        <f t="shared" si="2"/>
        <v>1.3700388921379612</v>
      </c>
      <c r="F17" s="30">
        <f t="shared" si="0"/>
        <v>34.67660859996011</v>
      </c>
      <c r="G17" s="20"/>
    </row>
    <row r="18" spans="1:7" ht="12.75" customHeight="1">
      <c r="A18" s="29" t="s">
        <v>25</v>
      </c>
      <c r="B18" s="17">
        <v>77413184</v>
      </c>
      <c r="C18" s="17">
        <v>72990329</v>
      </c>
      <c r="D18" s="18">
        <f t="shared" si="1"/>
        <v>1.0575201152161608</v>
      </c>
      <c r="E18" s="18">
        <f t="shared" si="2"/>
        <v>1.4235594544850128</v>
      </c>
      <c r="F18" s="30">
        <f t="shared" si="0"/>
        <v>6.059508239783383</v>
      </c>
      <c r="G18" s="20"/>
    </row>
    <row r="19" spans="1:7" ht="12.75" customHeight="1">
      <c r="A19" s="29" t="s">
        <v>16</v>
      </c>
      <c r="B19" s="17">
        <v>67302883</v>
      </c>
      <c r="C19" s="17">
        <v>40853964</v>
      </c>
      <c r="D19" s="18">
        <f t="shared" si="1"/>
        <v>0.9194060870114811</v>
      </c>
      <c r="E19" s="18">
        <f t="shared" si="2"/>
        <v>0.7967911297589898</v>
      </c>
      <c r="F19" s="30">
        <f t="shared" si="0"/>
        <v>64.74015348914489</v>
      </c>
      <c r="G19" s="20"/>
    </row>
    <row r="20" spans="1:7" ht="12.75" customHeight="1">
      <c r="A20" s="29" t="s">
        <v>47</v>
      </c>
      <c r="B20" s="17">
        <v>62907106</v>
      </c>
      <c r="C20" s="17">
        <v>0</v>
      </c>
      <c r="D20" s="18">
        <f t="shared" si="1"/>
        <v>0.8593565920894721</v>
      </c>
      <c r="E20" s="18">
        <f t="shared" si="2"/>
        <v>0</v>
      </c>
      <c r="F20" s="30">
        <f t="shared" si="0"/>
        <v>0</v>
      </c>
      <c r="G20" s="20"/>
    </row>
    <row r="21" spans="1:7" ht="12.75" customHeight="1">
      <c r="A21" s="31" t="s">
        <v>8</v>
      </c>
      <c r="B21" s="32">
        <f>B10-SUM(B11:B20)</f>
        <v>372562089</v>
      </c>
      <c r="C21" s="32">
        <f>C10-SUM(C11:C20)</f>
        <v>448503008</v>
      </c>
      <c r="D21" s="33">
        <f t="shared" si="1"/>
        <v>5.089467748600207</v>
      </c>
      <c r="E21" s="33">
        <f t="shared" si="2"/>
        <v>8.747332778885918</v>
      </c>
      <c r="F21" s="34">
        <f t="shared" si="0"/>
        <v>-16.932086885803006</v>
      </c>
      <c r="G21" s="20"/>
    </row>
    <row r="22" spans="1:7" ht="12.75" customHeight="1">
      <c r="A22" s="21"/>
      <c r="B22" s="22"/>
      <c r="C22" s="22"/>
      <c r="D22" s="22"/>
      <c r="E22" s="22"/>
      <c r="F22" s="19"/>
      <c r="G22" s="20"/>
    </row>
    <row r="23" spans="1:7" ht="12.75" customHeight="1">
      <c r="A23" s="25" t="s">
        <v>67</v>
      </c>
      <c r="B23" s="26">
        <v>3078813019</v>
      </c>
      <c r="C23" s="26">
        <v>5014667535</v>
      </c>
      <c r="D23" s="27">
        <f>(B23/$B$8)*100</f>
        <v>5.503590092283401</v>
      </c>
      <c r="E23" s="27">
        <f>(C23/$C$8)*100</f>
        <v>8.656198997695773</v>
      </c>
      <c r="F23" s="28">
        <f aca="true" t="shared" si="3" ref="F23:F34">IF(C23=0,0,(B23-C23)/C23*100)</f>
        <v>-38.60384566850452</v>
      </c>
      <c r="G23" s="20"/>
    </row>
    <row r="24" spans="1:7" ht="12.75" customHeight="1">
      <c r="A24" s="29" t="s">
        <v>23</v>
      </c>
      <c r="B24" s="17">
        <v>1560265353</v>
      </c>
      <c r="C24" s="17">
        <v>2057373486</v>
      </c>
      <c r="D24" s="18">
        <f>(B24/$B$23)*100</f>
        <v>50.67749627441731</v>
      </c>
      <c r="E24" s="18">
        <f>(C24/$C$23)*100</f>
        <v>41.02711638688925</v>
      </c>
      <c r="F24" s="30">
        <f t="shared" si="3"/>
        <v>-24.162269825227057</v>
      </c>
      <c r="G24" s="20"/>
    </row>
    <row r="25" spans="1:7" ht="12.75" customHeight="1">
      <c r="A25" s="29" t="s">
        <v>39</v>
      </c>
      <c r="B25" s="17">
        <v>284468525</v>
      </c>
      <c r="C25" s="17">
        <v>452447721</v>
      </c>
      <c r="D25" s="18">
        <f aca="true" t="shared" si="4" ref="D25:D34">(B25/$B$23)*100</f>
        <v>9.239551841715791</v>
      </c>
      <c r="E25" s="18">
        <f aca="true" t="shared" si="5" ref="E25:E34">(C25/$C$23)*100</f>
        <v>9.022486891546242</v>
      </c>
      <c r="F25" s="30">
        <f t="shared" si="3"/>
        <v>-37.1267636465783</v>
      </c>
      <c r="G25" s="20"/>
    </row>
    <row r="26" spans="1:7" ht="12.75" customHeight="1">
      <c r="A26" s="29" t="s">
        <v>45</v>
      </c>
      <c r="B26" s="17">
        <v>235651640</v>
      </c>
      <c r="C26" s="17">
        <v>318323459</v>
      </c>
      <c r="D26" s="18">
        <f t="shared" si="4"/>
        <v>7.653976988720795</v>
      </c>
      <c r="E26" s="18">
        <f t="shared" si="5"/>
        <v>6.3478477242659315</v>
      </c>
      <c r="F26" s="30">
        <f t="shared" si="3"/>
        <v>-25.97101051229781</v>
      </c>
      <c r="G26" s="20"/>
    </row>
    <row r="27" spans="1:7" ht="12.75" customHeight="1">
      <c r="A27" s="29" t="s">
        <v>32</v>
      </c>
      <c r="B27" s="17">
        <v>208504000</v>
      </c>
      <c r="C27" s="17">
        <v>302718682</v>
      </c>
      <c r="D27" s="18">
        <f t="shared" si="4"/>
        <v>6.772220291173194</v>
      </c>
      <c r="E27" s="18">
        <f t="shared" si="5"/>
        <v>6.036665040846023</v>
      </c>
      <c r="F27" s="30">
        <f t="shared" si="3"/>
        <v>-31.122850224354504</v>
      </c>
      <c r="G27" s="20"/>
    </row>
    <row r="28" spans="1:7" ht="12.75" customHeight="1">
      <c r="A28" s="29" t="s">
        <v>25</v>
      </c>
      <c r="B28" s="17">
        <v>83756158</v>
      </c>
      <c r="C28" s="17">
        <v>187074822</v>
      </c>
      <c r="D28" s="18">
        <f t="shared" si="4"/>
        <v>2.7204041779453054</v>
      </c>
      <c r="E28" s="18">
        <f t="shared" si="5"/>
        <v>3.7305528371383847</v>
      </c>
      <c r="F28" s="30">
        <f t="shared" si="3"/>
        <v>-55.228524552598536</v>
      </c>
      <c r="G28" s="20"/>
    </row>
    <row r="29" spans="1:7" ht="12.75" customHeight="1">
      <c r="A29" s="29" t="s">
        <v>30</v>
      </c>
      <c r="B29" s="17">
        <v>80511175</v>
      </c>
      <c r="C29" s="17">
        <v>77196071</v>
      </c>
      <c r="D29" s="18">
        <f t="shared" si="4"/>
        <v>2.615006968696984</v>
      </c>
      <c r="E29" s="18">
        <f t="shared" si="5"/>
        <v>1.5394055630050858</v>
      </c>
      <c r="F29" s="30">
        <f t="shared" si="3"/>
        <v>4.29439472379365</v>
      </c>
      <c r="G29" s="20"/>
    </row>
    <row r="30" spans="1:7" ht="12.75" customHeight="1">
      <c r="A30" s="29" t="s">
        <v>18</v>
      </c>
      <c r="B30" s="17">
        <v>68190607</v>
      </c>
      <c r="C30" s="17">
        <v>149650433</v>
      </c>
      <c r="D30" s="18">
        <f t="shared" si="4"/>
        <v>2.2148343072210452</v>
      </c>
      <c r="E30" s="18">
        <f t="shared" si="5"/>
        <v>2.9842543290359926</v>
      </c>
      <c r="F30" s="30">
        <f t="shared" si="3"/>
        <v>-54.43340481346953</v>
      </c>
      <c r="G30" s="20"/>
    </row>
    <row r="31" spans="1:7" ht="12.75" customHeight="1">
      <c r="A31" s="29" t="s">
        <v>43</v>
      </c>
      <c r="B31" s="17">
        <v>55078906</v>
      </c>
      <c r="C31" s="17">
        <v>95276909</v>
      </c>
      <c r="D31" s="18">
        <f t="shared" si="4"/>
        <v>1.7889656065534523</v>
      </c>
      <c r="E31" s="18">
        <f t="shared" si="5"/>
        <v>1.8999646204860519</v>
      </c>
      <c r="F31" s="30">
        <f t="shared" si="3"/>
        <v>-42.19070855877577</v>
      </c>
      <c r="G31" s="20"/>
    </row>
    <row r="32" spans="1:7" ht="12.75" customHeight="1">
      <c r="A32" s="29" t="s">
        <v>47</v>
      </c>
      <c r="B32" s="17">
        <v>52022434</v>
      </c>
      <c r="C32" s="17">
        <v>72732760</v>
      </c>
      <c r="D32" s="18">
        <f t="shared" si="4"/>
        <v>1.6896912439618341</v>
      </c>
      <c r="E32" s="18">
        <f t="shared" si="5"/>
        <v>1.4504004401559993</v>
      </c>
      <c r="F32" s="30">
        <f t="shared" si="3"/>
        <v>-28.47454984521418</v>
      </c>
      <c r="G32" s="20"/>
    </row>
    <row r="33" spans="1:7" ht="12.75" customHeight="1">
      <c r="A33" s="29" t="s">
        <v>58</v>
      </c>
      <c r="B33" s="17">
        <v>46584058</v>
      </c>
      <c r="C33" s="17">
        <v>156213660</v>
      </c>
      <c r="D33" s="18">
        <f t="shared" si="4"/>
        <v>1.5130525209722065</v>
      </c>
      <c r="E33" s="18">
        <f t="shared" si="5"/>
        <v>3.1151349298772604</v>
      </c>
      <c r="F33" s="30">
        <f t="shared" si="3"/>
        <v>-70.17926729327</v>
      </c>
      <c r="G33" s="20"/>
    </row>
    <row r="34" spans="1:7" ht="12.75" customHeight="1">
      <c r="A34" s="31" t="s">
        <v>8</v>
      </c>
      <c r="B34" s="32">
        <f>B23-SUM(B24:B33)</f>
        <v>403780163</v>
      </c>
      <c r="C34" s="32">
        <f>C23-SUM(C24:C33)</f>
        <v>1145659532</v>
      </c>
      <c r="D34" s="33">
        <f t="shared" si="4"/>
        <v>13.11479977862209</v>
      </c>
      <c r="E34" s="33">
        <f t="shared" si="5"/>
        <v>22.846171236753783</v>
      </c>
      <c r="F34" s="34">
        <f t="shared" si="3"/>
        <v>-64.7556580535656</v>
      </c>
      <c r="G34" s="20"/>
    </row>
    <row r="35" spans="1:7" ht="12.75" customHeight="1">
      <c r="A35" s="23"/>
      <c r="B35" s="22"/>
      <c r="C35" s="22"/>
      <c r="D35" s="22"/>
      <c r="E35" s="22"/>
      <c r="F35" s="19"/>
      <c r="G35" s="20"/>
    </row>
    <row r="36" spans="1:7" ht="12.75" customHeight="1">
      <c r="A36" s="25" t="s">
        <v>68</v>
      </c>
      <c r="B36" s="26">
        <v>2535509130</v>
      </c>
      <c r="C36" s="26">
        <v>3803680509</v>
      </c>
      <c r="D36" s="27">
        <f>(B36/$B$8)*100</f>
        <v>4.5323970116556485</v>
      </c>
      <c r="E36" s="27">
        <f>(C36/$C$8)*100</f>
        <v>6.56582219653785</v>
      </c>
      <c r="F36" s="28">
        <f aca="true" t="shared" si="6" ref="F36:F47">IF(C36=0,0,(B36-C36)/C36*100)</f>
        <v>-33.34063878391843</v>
      </c>
      <c r="G36" s="20"/>
    </row>
    <row r="37" spans="1:7" ht="12.75" customHeight="1">
      <c r="A37" s="29" t="s">
        <v>23</v>
      </c>
      <c r="B37" s="17">
        <v>978615987</v>
      </c>
      <c r="C37" s="17">
        <v>1330283352</v>
      </c>
      <c r="D37" s="18">
        <f>(B37/$B$36)*100</f>
        <v>38.596429230763604</v>
      </c>
      <c r="E37" s="18">
        <f>(C37/$C$36)*100</f>
        <v>34.97358279309678</v>
      </c>
      <c r="F37" s="30">
        <f t="shared" si="6"/>
        <v>-26.43552326436992</v>
      </c>
      <c r="G37" s="20"/>
    </row>
    <row r="38" spans="1:7" ht="12.75" customHeight="1">
      <c r="A38" s="29" t="s">
        <v>22</v>
      </c>
      <c r="B38" s="17">
        <v>428551604</v>
      </c>
      <c r="C38" s="17">
        <v>328161723</v>
      </c>
      <c r="D38" s="18">
        <f aca="true" t="shared" si="7" ref="D38:D47">(B38/$B$36)*100</f>
        <v>16.901994117449696</v>
      </c>
      <c r="E38" s="18">
        <f aca="true" t="shared" si="8" ref="E38:E47">(C38/$C$36)*100</f>
        <v>8.627478628226712</v>
      </c>
      <c r="F38" s="30">
        <f t="shared" si="6"/>
        <v>30.591587611819065</v>
      </c>
      <c r="G38" s="20"/>
    </row>
    <row r="39" spans="1:7" ht="12.75" customHeight="1">
      <c r="A39" s="29" t="s">
        <v>14</v>
      </c>
      <c r="B39" s="17">
        <v>322955760</v>
      </c>
      <c r="C39" s="17">
        <v>391793827</v>
      </c>
      <c r="D39" s="18">
        <f t="shared" si="7"/>
        <v>12.737314024185748</v>
      </c>
      <c r="E39" s="18">
        <f t="shared" si="8"/>
        <v>10.300387376725388</v>
      </c>
      <c r="F39" s="30">
        <f t="shared" si="6"/>
        <v>-17.569972331391533</v>
      </c>
      <c r="G39" s="20"/>
    </row>
    <row r="40" spans="1:7" ht="12.75" customHeight="1">
      <c r="A40" s="29" t="s">
        <v>27</v>
      </c>
      <c r="B40" s="17">
        <v>233509493</v>
      </c>
      <c r="C40" s="17">
        <v>643957812</v>
      </c>
      <c r="D40" s="18">
        <f t="shared" si="7"/>
        <v>9.209570189952343</v>
      </c>
      <c r="E40" s="18">
        <f t="shared" si="8"/>
        <v>16.92986070928703</v>
      </c>
      <c r="F40" s="30">
        <f t="shared" si="6"/>
        <v>-63.73838648299526</v>
      </c>
      <c r="G40" s="20"/>
    </row>
    <row r="41" spans="1:7" ht="12.75" customHeight="1">
      <c r="A41" s="29" t="s">
        <v>29</v>
      </c>
      <c r="B41" s="17">
        <v>148046492</v>
      </c>
      <c r="C41" s="17">
        <v>417466958</v>
      </c>
      <c r="D41" s="18">
        <f t="shared" si="7"/>
        <v>5.838925612545517</v>
      </c>
      <c r="E41" s="18">
        <f t="shared" si="8"/>
        <v>10.975342356231527</v>
      </c>
      <c r="F41" s="30">
        <f t="shared" si="6"/>
        <v>-64.53695576069998</v>
      </c>
      <c r="G41" s="20"/>
    </row>
    <row r="42" spans="1:7" ht="12.75" customHeight="1">
      <c r="A42" s="29" t="s">
        <v>26</v>
      </c>
      <c r="B42" s="17">
        <v>117092321</v>
      </c>
      <c r="C42" s="17">
        <v>83210448</v>
      </c>
      <c r="D42" s="18">
        <f t="shared" si="7"/>
        <v>4.618098969337965</v>
      </c>
      <c r="E42" s="18">
        <f t="shared" si="8"/>
        <v>2.1876297918059446</v>
      </c>
      <c r="F42" s="30">
        <f t="shared" si="6"/>
        <v>40.71829177028346</v>
      </c>
      <c r="G42" s="20"/>
    </row>
    <row r="43" spans="1:7" ht="12.75" customHeight="1">
      <c r="A43" s="29" t="s">
        <v>19</v>
      </c>
      <c r="B43" s="17">
        <v>101561848</v>
      </c>
      <c r="C43" s="17">
        <v>232842376</v>
      </c>
      <c r="D43" s="18">
        <f t="shared" si="7"/>
        <v>4.005580054842871</v>
      </c>
      <c r="E43" s="18">
        <f t="shared" si="8"/>
        <v>6.12150193606074</v>
      </c>
      <c r="F43" s="30">
        <f t="shared" si="6"/>
        <v>-56.38171635905314</v>
      </c>
      <c r="G43" s="20"/>
    </row>
    <row r="44" spans="1:7" ht="12.75" customHeight="1">
      <c r="A44" s="29" t="s">
        <v>24</v>
      </c>
      <c r="B44" s="17">
        <v>51320712</v>
      </c>
      <c r="C44" s="17">
        <v>0</v>
      </c>
      <c r="D44" s="18">
        <f t="shared" si="7"/>
        <v>2.024079163935016</v>
      </c>
      <c r="E44" s="18">
        <f t="shared" si="8"/>
        <v>0</v>
      </c>
      <c r="F44" s="30">
        <f t="shared" si="6"/>
        <v>0</v>
      </c>
      <c r="G44" s="20"/>
    </row>
    <row r="45" spans="1:7" ht="12.75" customHeight="1">
      <c r="A45" s="29" t="s">
        <v>64</v>
      </c>
      <c r="B45" s="17">
        <v>45396304</v>
      </c>
      <c r="C45" s="17">
        <v>208180461</v>
      </c>
      <c r="D45" s="18">
        <f t="shared" si="7"/>
        <v>1.7904216341749084</v>
      </c>
      <c r="E45" s="18">
        <f t="shared" si="8"/>
        <v>5.473132154696434</v>
      </c>
      <c r="F45" s="30">
        <f t="shared" si="6"/>
        <v>-78.19377294971021</v>
      </c>
      <c r="G45" s="20"/>
    </row>
    <row r="46" spans="1:7" ht="12.75" customHeight="1">
      <c r="A46" s="29" t="s">
        <v>13</v>
      </c>
      <c r="B46" s="17">
        <v>43213190</v>
      </c>
      <c r="C46" s="17">
        <v>47022942</v>
      </c>
      <c r="D46" s="18">
        <f t="shared" si="7"/>
        <v>1.7043200313776823</v>
      </c>
      <c r="E46" s="18">
        <f t="shared" si="8"/>
        <v>1.236248467470852</v>
      </c>
      <c r="F46" s="30">
        <f t="shared" si="6"/>
        <v>-8.101900557391751</v>
      </c>
      <c r="G46" s="20"/>
    </row>
    <row r="47" spans="1:7" ht="12.75" customHeight="1">
      <c r="A47" s="31" t="s">
        <v>8</v>
      </c>
      <c r="B47" s="32">
        <f>B36-SUM(B37:B46)</f>
        <v>65245419</v>
      </c>
      <c r="C47" s="32">
        <f>C36-SUM(C37:C46)</f>
        <v>120760610</v>
      </c>
      <c r="D47" s="33">
        <f t="shared" si="7"/>
        <v>2.5732669714346486</v>
      </c>
      <c r="E47" s="33">
        <f t="shared" si="8"/>
        <v>3.1748357863985888</v>
      </c>
      <c r="F47" s="34">
        <f t="shared" si="6"/>
        <v>-45.97127407686993</v>
      </c>
      <c r="G47" s="20"/>
    </row>
    <row r="48" spans="1:7" ht="12.75" customHeight="1">
      <c r="A48" s="23"/>
      <c r="B48" s="22"/>
      <c r="C48" s="22"/>
      <c r="D48" s="22"/>
      <c r="E48" s="22"/>
      <c r="F48" s="19"/>
      <c r="G48" s="20"/>
    </row>
    <row r="49" spans="1:7" ht="12.75" customHeight="1">
      <c r="A49" s="25" t="s">
        <v>72</v>
      </c>
      <c r="B49" s="26">
        <v>2020947193</v>
      </c>
      <c r="C49" s="26">
        <v>964829968</v>
      </c>
      <c r="D49" s="27">
        <f>(B49/$B$8)*100</f>
        <v>3.6125821476600524</v>
      </c>
      <c r="E49" s="27">
        <f>(C49/$C$8)*100</f>
        <v>1.6654663830966105</v>
      </c>
      <c r="F49" s="28">
        <f aca="true" t="shared" si="9" ref="F49:F60">IF(C49=0,0,(B49-C49)/C49*100)</f>
        <v>109.46148648235187</v>
      </c>
      <c r="G49" s="20"/>
    </row>
    <row r="50" spans="1:7" ht="12.75" customHeight="1">
      <c r="A50" s="29" t="s">
        <v>39</v>
      </c>
      <c r="B50" s="17">
        <v>321761734</v>
      </c>
      <c r="C50" s="17">
        <v>31579456</v>
      </c>
      <c r="D50" s="18">
        <f>(B50/$B$49)*100</f>
        <v>15.921333081561622</v>
      </c>
      <c r="E50" s="18">
        <f>(C50/$C$49)*100</f>
        <v>3.273059196685317</v>
      </c>
      <c r="F50" s="30">
        <f t="shared" si="9"/>
        <v>918.8957466525073</v>
      </c>
      <c r="G50" s="20"/>
    </row>
    <row r="51" spans="1:7" ht="12.75" customHeight="1">
      <c r="A51" s="29" t="s">
        <v>54</v>
      </c>
      <c r="B51" s="17">
        <v>280220900</v>
      </c>
      <c r="C51" s="17">
        <v>216577248</v>
      </c>
      <c r="D51" s="18">
        <f aca="true" t="shared" si="10" ref="D51:D60">(B51/$B$49)*100</f>
        <v>13.865819996217981</v>
      </c>
      <c r="E51" s="18">
        <f aca="true" t="shared" si="11" ref="E51:E60">(C51/$C$49)*100</f>
        <v>22.447193306914365</v>
      </c>
      <c r="F51" s="30">
        <f t="shared" si="9"/>
        <v>29.386120928085667</v>
      </c>
      <c r="G51" s="20"/>
    </row>
    <row r="52" spans="1:7" ht="12.75" customHeight="1">
      <c r="A52" s="29" t="s">
        <v>37</v>
      </c>
      <c r="B52" s="17">
        <v>259664926</v>
      </c>
      <c r="C52" s="17">
        <v>240802877</v>
      </c>
      <c r="D52" s="18">
        <f t="shared" si="10"/>
        <v>12.848674468061668</v>
      </c>
      <c r="E52" s="18">
        <f t="shared" si="11"/>
        <v>24.958063595304907</v>
      </c>
      <c r="F52" s="30">
        <f t="shared" si="9"/>
        <v>7.832983241309031</v>
      </c>
      <c r="G52" s="20"/>
    </row>
    <row r="53" spans="1:7" ht="12.75" customHeight="1">
      <c r="A53" s="29" t="s">
        <v>51</v>
      </c>
      <c r="B53" s="17">
        <v>170647283</v>
      </c>
      <c r="C53" s="17">
        <v>76318286</v>
      </c>
      <c r="D53" s="18">
        <f t="shared" si="10"/>
        <v>8.44392587748333</v>
      </c>
      <c r="E53" s="18">
        <f t="shared" si="11"/>
        <v>7.910024411679551</v>
      </c>
      <c r="F53" s="30">
        <f t="shared" si="9"/>
        <v>123.59946998809694</v>
      </c>
      <c r="G53" s="20"/>
    </row>
    <row r="54" spans="1:7" ht="12.75" customHeight="1">
      <c r="A54" s="29" t="s">
        <v>45</v>
      </c>
      <c r="B54" s="17">
        <v>169050468</v>
      </c>
      <c r="C54" s="17">
        <v>86887182</v>
      </c>
      <c r="D54" s="18">
        <f t="shared" si="10"/>
        <v>8.364912679833688</v>
      </c>
      <c r="E54" s="18">
        <f t="shared" si="11"/>
        <v>9.005439806156602</v>
      </c>
      <c r="F54" s="30">
        <f t="shared" si="9"/>
        <v>94.56318424505929</v>
      </c>
      <c r="G54" s="20"/>
    </row>
    <row r="55" spans="1:7" ht="12.75" customHeight="1">
      <c r="A55" s="29" t="s">
        <v>25</v>
      </c>
      <c r="B55" s="17">
        <v>163504507</v>
      </c>
      <c r="C55" s="17">
        <v>50460986</v>
      </c>
      <c r="D55" s="18">
        <f t="shared" si="10"/>
        <v>8.090488834460109</v>
      </c>
      <c r="E55" s="18">
        <f t="shared" si="11"/>
        <v>5.23003924770297</v>
      </c>
      <c r="F55" s="30">
        <f t="shared" si="9"/>
        <v>224.02162534041645</v>
      </c>
      <c r="G55" s="20"/>
    </row>
    <row r="56" spans="1:7" ht="12.75" customHeight="1">
      <c r="A56" s="29" t="s">
        <v>41</v>
      </c>
      <c r="B56" s="17">
        <v>137481537</v>
      </c>
      <c r="C56" s="17">
        <v>13888140</v>
      </c>
      <c r="D56" s="18">
        <f t="shared" si="10"/>
        <v>6.802826787171772</v>
      </c>
      <c r="E56" s="18">
        <f t="shared" si="11"/>
        <v>1.4394391199092604</v>
      </c>
      <c r="F56" s="30">
        <f t="shared" si="9"/>
        <v>889.9204429102816</v>
      </c>
      <c r="G56" s="20"/>
    </row>
    <row r="57" spans="1:7" ht="12.75" customHeight="1">
      <c r="A57" s="29" t="s">
        <v>44</v>
      </c>
      <c r="B57" s="17">
        <v>118796793</v>
      </c>
      <c r="C57" s="17">
        <v>107047283</v>
      </c>
      <c r="D57" s="18">
        <f t="shared" si="10"/>
        <v>5.878272990579818</v>
      </c>
      <c r="E57" s="18">
        <f t="shared" si="11"/>
        <v>11.094937610810199</v>
      </c>
      <c r="F57" s="30">
        <f t="shared" si="9"/>
        <v>10.976000203573593</v>
      </c>
      <c r="G57" s="20"/>
    </row>
    <row r="58" spans="1:7" ht="12.75" customHeight="1">
      <c r="A58" s="29" t="s">
        <v>52</v>
      </c>
      <c r="B58" s="17">
        <v>98625033</v>
      </c>
      <c r="C58" s="17">
        <v>33123770</v>
      </c>
      <c r="D58" s="18">
        <f t="shared" si="10"/>
        <v>4.8801390428017974</v>
      </c>
      <c r="E58" s="18">
        <f t="shared" si="11"/>
        <v>3.433119938082189</v>
      </c>
      <c r="F58" s="30">
        <f t="shared" si="9"/>
        <v>197.74700464349317</v>
      </c>
      <c r="G58" s="20"/>
    </row>
    <row r="59" spans="1:7" ht="12.75" customHeight="1">
      <c r="A59" s="29" t="s">
        <v>17</v>
      </c>
      <c r="B59" s="17">
        <v>53183503</v>
      </c>
      <c r="C59" s="17">
        <v>26121940</v>
      </c>
      <c r="D59" s="18">
        <f t="shared" si="10"/>
        <v>2.6316127004314063</v>
      </c>
      <c r="E59" s="18">
        <f t="shared" si="11"/>
        <v>2.7074138310761926</v>
      </c>
      <c r="F59" s="30">
        <f t="shared" si="9"/>
        <v>103.59706438342636</v>
      </c>
      <c r="G59" s="20"/>
    </row>
    <row r="60" spans="1:7" ht="12.75" customHeight="1">
      <c r="A60" s="31" t="s">
        <v>8</v>
      </c>
      <c r="B60" s="32">
        <f>B49-SUM(B50:B59)</f>
        <v>248010509</v>
      </c>
      <c r="C60" s="32">
        <f>C49-SUM(C50:C59)</f>
        <v>82022800</v>
      </c>
      <c r="D60" s="33">
        <f t="shared" si="10"/>
        <v>12.271993541396805</v>
      </c>
      <c r="E60" s="33">
        <f t="shared" si="11"/>
        <v>8.50126993567845</v>
      </c>
      <c r="F60" s="34">
        <f t="shared" si="9"/>
        <v>202.36776725495838</v>
      </c>
      <c r="G60" s="20"/>
    </row>
    <row r="61" spans="1:7" ht="12.75" customHeight="1">
      <c r="A61" s="23"/>
      <c r="B61" s="22"/>
      <c r="C61" s="22"/>
      <c r="D61" s="22"/>
      <c r="E61" s="22"/>
      <c r="F61" s="19"/>
      <c r="G61" s="20"/>
    </row>
    <row r="62" spans="1:7" ht="12.75" customHeight="1">
      <c r="A62" s="25" t="s">
        <v>73</v>
      </c>
      <c r="B62" s="26">
        <v>1907891011</v>
      </c>
      <c r="C62" s="26">
        <v>1716190663</v>
      </c>
      <c r="D62" s="27">
        <f>(B62/$B$8)*100</f>
        <v>3.4104864441253553</v>
      </c>
      <c r="E62" s="27">
        <f>(C62/$C$8)*100</f>
        <v>2.9624472197268896</v>
      </c>
      <c r="F62" s="28">
        <f aca="true" t="shared" si="12" ref="F62:F73">IF(C62=0,0,(B62-C62)/C62*100)</f>
        <v>11.170107851822056</v>
      </c>
      <c r="G62" s="20"/>
    </row>
    <row r="63" spans="1:7" ht="12.75" customHeight="1">
      <c r="A63" s="29" t="s">
        <v>23</v>
      </c>
      <c r="B63" s="17">
        <v>652895956</v>
      </c>
      <c r="C63" s="17">
        <v>556719300</v>
      </c>
      <c r="D63" s="18">
        <f>(B63/$B$62)*100</f>
        <v>34.220820384168164</v>
      </c>
      <c r="E63" s="18">
        <f>(C63/$C$62)*100</f>
        <v>32.43924535906883</v>
      </c>
      <c r="F63" s="30">
        <f t="shared" si="12"/>
        <v>17.275610168355936</v>
      </c>
      <c r="G63" s="20"/>
    </row>
    <row r="64" spans="1:7" ht="12.75" customHeight="1">
      <c r="A64" s="29" t="s">
        <v>32</v>
      </c>
      <c r="B64" s="17">
        <v>310797292</v>
      </c>
      <c r="C64" s="17">
        <v>299941483</v>
      </c>
      <c r="D64" s="18">
        <f aca="true" t="shared" si="13" ref="D64:D73">(B64/$B$62)*100</f>
        <v>16.290096772199743</v>
      </c>
      <c r="E64" s="18">
        <f aca="true" t="shared" si="14" ref="E64:E73">(C64/$C$62)*100</f>
        <v>17.47716553099555</v>
      </c>
      <c r="F64" s="30">
        <f t="shared" si="12"/>
        <v>3.619308970343392</v>
      </c>
      <c r="G64" s="20"/>
    </row>
    <row r="65" spans="1:7" ht="12.75" customHeight="1">
      <c r="A65" s="29" t="s">
        <v>27</v>
      </c>
      <c r="B65" s="17">
        <v>292861090</v>
      </c>
      <c r="C65" s="17">
        <v>271282366</v>
      </c>
      <c r="D65" s="18">
        <f t="shared" si="13"/>
        <v>15.349990555618797</v>
      </c>
      <c r="E65" s="18">
        <f t="shared" si="14"/>
        <v>15.807239361492787</v>
      </c>
      <c r="F65" s="30">
        <f t="shared" si="12"/>
        <v>7.954340828773219</v>
      </c>
      <c r="G65" s="20"/>
    </row>
    <row r="66" spans="1:7" ht="12.75" customHeight="1">
      <c r="A66" s="29" t="s">
        <v>30</v>
      </c>
      <c r="B66" s="17">
        <v>238387216</v>
      </c>
      <c r="C66" s="17">
        <v>218448487</v>
      </c>
      <c r="D66" s="18">
        <f t="shared" si="13"/>
        <v>12.494802618470956</v>
      </c>
      <c r="E66" s="18">
        <f t="shared" si="14"/>
        <v>12.728684038994798</v>
      </c>
      <c r="F66" s="30">
        <f t="shared" si="12"/>
        <v>9.127428289306486</v>
      </c>
      <c r="G66" s="20"/>
    </row>
    <row r="67" spans="1:7" ht="12.75" customHeight="1">
      <c r="A67" s="29" t="s">
        <v>43</v>
      </c>
      <c r="B67" s="17">
        <v>79401340</v>
      </c>
      <c r="C67" s="17">
        <v>72316165</v>
      </c>
      <c r="D67" s="18">
        <f t="shared" si="13"/>
        <v>4.16173353415941</v>
      </c>
      <c r="E67" s="18">
        <f t="shared" si="14"/>
        <v>4.213760542991603</v>
      </c>
      <c r="F67" s="30">
        <f t="shared" si="12"/>
        <v>9.797498249526921</v>
      </c>
      <c r="G67" s="20"/>
    </row>
    <row r="68" spans="1:7" ht="12.75" customHeight="1">
      <c r="A68" s="29" t="s">
        <v>25</v>
      </c>
      <c r="B68" s="17">
        <v>42816227</v>
      </c>
      <c r="C68" s="17">
        <v>34780247</v>
      </c>
      <c r="D68" s="18">
        <f t="shared" si="13"/>
        <v>2.2441652459779844</v>
      </c>
      <c r="E68" s="18">
        <f t="shared" si="14"/>
        <v>2.0265957477709455</v>
      </c>
      <c r="F68" s="30">
        <f t="shared" si="12"/>
        <v>23.1050113013861</v>
      </c>
      <c r="G68" s="20"/>
    </row>
    <row r="69" spans="1:7" ht="12.75" customHeight="1">
      <c r="A69" s="29" t="s">
        <v>39</v>
      </c>
      <c r="B69" s="17">
        <v>36774508</v>
      </c>
      <c r="C69" s="17">
        <v>34444296</v>
      </c>
      <c r="D69" s="18">
        <f t="shared" si="13"/>
        <v>1.9274952179121094</v>
      </c>
      <c r="E69" s="18">
        <f t="shared" si="14"/>
        <v>2.0070203586697875</v>
      </c>
      <c r="F69" s="30">
        <f t="shared" si="12"/>
        <v>6.765160768563828</v>
      </c>
      <c r="G69" s="20"/>
    </row>
    <row r="70" spans="1:7" ht="12.75" customHeight="1">
      <c r="A70" s="29" t="s">
        <v>38</v>
      </c>
      <c r="B70" s="17">
        <v>34604401</v>
      </c>
      <c r="C70" s="17">
        <v>43276344</v>
      </c>
      <c r="D70" s="18">
        <f t="shared" si="13"/>
        <v>1.813751456476672</v>
      </c>
      <c r="E70" s="18">
        <f t="shared" si="14"/>
        <v>2.5216512904428967</v>
      </c>
      <c r="F70" s="30">
        <f t="shared" si="12"/>
        <v>-20.03852959482899</v>
      </c>
      <c r="G70" s="20"/>
    </row>
    <row r="71" spans="1:7" ht="12.75" customHeight="1">
      <c r="A71" s="29" t="s">
        <v>26</v>
      </c>
      <c r="B71" s="17">
        <v>33292660</v>
      </c>
      <c r="C71" s="17">
        <v>36750574</v>
      </c>
      <c r="D71" s="18">
        <f t="shared" si="13"/>
        <v>1.74499800083182</v>
      </c>
      <c r="E71" s="18">
        <f t="shared" si="14"/>
        <v>2.1414039122994577</v>
      </c>
      <c r="F71" s="30">
        <f t="shared" si="12"/>
        <v>-9.409142834068387</v>
      </c>
      <c r="G71" s="20"/>
    </row>
    <row r="72" spans="1:7" ht="12.75" customHeight="1">
      <c r="A72" s="29" t="s">
        <v>28</v>
      </c>
      <c r="B72" s="17">
        <v>23795590</v>
      </c>
      <c r="C72" s="17">
        <v>10424139</v>
      </c>
      <c r="D72" s="18">
        <f t="shared" si="13"/>
        <v>1.2472195666736647</v>
      </c>
      <c r="E72" s="18">
        <f t="shared" si="14"/>
        <v>0.6073998201212681</v>
      </c>
      <c r="F72" s="30">
        <f t="shared" si="12"/>
        <v>128.2739130780969</v>
      </c>
      <c r="G72" s="20"/>
    </row>
    <row r="73" spans="1:7" ht="12.75" customHeight="1">
      <c r="A73" s="31" t="s">
        <v>8</v>
      </c>
      <c r="B73" s="32">
        <f>B62-SUM(B63:B72)</f>
        <v>162264731</v>
      </c>
      <c r="C73" s="32">
        <f>C62-SUM(C63:C72)</f>
        <v>137807262</v>
      </c>
      <c r="D73" s="33">
        <f t="shared" si="13"/>
        <v>8.504926647510684</v>
      </c>
      <c r="E73" s="33">
        <f t="shared" si="14"/>
        <v>8.029834037152082</v>
      </c>
      <c r="F73" s="34">
        <f t="shared" si="12"/>
        <v>17.74759083450914</v>
      </c>
      <c r="G73" s="20"/>
    </row>
    <row r="74" spans="1:7" ht="12.75" customHeight="1">
      <c r="A74" s="23"/>
      <c r="B74" s="22"/>
      <c r="C74" s="22"/>
      <c r="D74" s="22"/>
      <c r="E74" s="22"/>
      <c r="F74" s="19"/>
      <c r="G74" s="20"/>
    </row>
    <row r="75" spans="1:7" ht="12.75" customHeight="1">
      <c r="A75" s="25" t="s">
        <v>74</v>
      </c>
      <c r="B75" s="26">
        <v>1842849204</v>
      </c>
      <c r="C75" s="26">
        <v>1727813213</v>
      </c>
      <c r="D75" s="27">
        <f>(B75/$B$8)*100</f>
        <v>3.294219739268535</v>
      </c>
      <c r="E75" s="27">
        <f>(C75/$C$8)*100</f>
        <v>2.98250978717697</v>
      </c>
      <c r="F75" s="28">
        <f aca="true" t="shared" si="15" ref="F75:F86">IF(C75=0,0,(B75-C75)/C75*100)</f>
        <v>6.657895085792472</v>
      </c>
      <c r="G75" s="20"/>
    </row>
    <row r="76" spans="1:7" ht="12.75" customHeight="1">
      <c r="A76" s="29" t="s">
        <v>17</v>
      </c>
      <c r="B76" s="17">
        <v>181986658</v>
      </c>
      <c r="C76" s="17">
        <v>165941147</v>
      </c>
      <c r="D76" s="18">
        <f>(B76/$B$75)*100</f>
        <v>9.87528754957207</v>
      </c>
      <c r="E76" s="18">
        <f>(C76/$C$75)*100</f>
        <v>9.604113786806654</v>
      </c>
      <c r="F76" s="30">
        <f t="shared" si="15"/>
        <v>9.66939863323953</v>
      </c>
      <c r="G76" s="20"/>
    </row>
    <row r="77" spans="1:7" ht="12.75" customHeight="1">
      <c r="A77" s="29" t="s">
        <v>40</v>
      </c>
      <c r="B77" s="17">
        <v>167979457</v>
      </c>
      <c r="C77" s="17">
        <v>264250978</v>
      </c>
      <c r="D77" s="18">
        <f aca="true" t="shared" si="16" ref="D77:D86">(B77/$B$75)*100</f>
        <v>9.11520360078252</v>
      </c>
      <c r="E77" s="18">
        <f aca="true" t="shared" si="17" ref="E77:E86">(C77/$C$75)*100</f>
        <v>15.293955157408556</v>
      </c>
      <c r="F77" s="30">
        <f t="shared" si="15"/>
        <v>-36.431850405488376</v>
      </c>
      <c r="G77" s="20"/>
    </row>
    <row r="78" spans="1:7" ht="12.75" customHeight="1">
      <c r="A78" s="29" t="s">
        <v>57</v>
      </c>
      <c r="B78" s="17">
        <v>159581392</v>
      </c>
      <c r="C78" s="17">
        <v>110542668</v>
      </c>
      <c r="D78" s="18">
        <f t="shared" si="16"/>
        <v>8.65949268413391</v>
      </c>
      <c r="E78" s="18">
        <f t="shared" si="17"/>
        <v>6.3978367087530765</v>
      </c>
      <c r="F78" s="30">
        <f t="shared" si="15"/>
        <v>44.36180606749966</v>
      </c>
      <c r="G78" s="20"/>
    </row>
    <row r="79" spans="1:7" ht="12.75" customHeight="1">
      <c r="A79" s="29" t="s">
        <v>29</v>
      </c>
      <c r="B79" s="17">
        <v>148626810</v>
      </c>
      <c r="C79" s="17">
        <v>59497230</v>
      </c>
      <c r="D79" s="18">
        <f t="shared" si="16"/>
        <v>8.06505544118302</v>
      </c>
      <c r="E79" s="18">
        <f t="shared" si="17"/>
        <v>3.4434989588194567</v>
      </c>
      <c r="F79" s="30">
        <f t="shared" si="15"/>
        <v>149.80458754130234</v>
      </c>
      <c r="G79" s="20"/>
    </row>
    <row r="80" spans="1:7" ht="12.75" customHeight="1">
      <c r="A80" s="29" t="s">
        <v>23</v>
      </c>
      <c r="B80" s="17">
        <v>148343979</v>
      </c>
      <c r="C80" s="17">
        <v>242426442</v>
      </c>
      <c r="D80" s="18">
        <f t="shared" si="16"/>
        <v>8.049707956462834</v>
      </c>
      <c r="E80" s="18">
        <f t="shared" si="17"/>
        <v>14.030824638681588</v>
      </c>
      <c r="F80" s="30">
        <f t="shared" si="15"/>
        <v>-38.808663866790575</v>
      </c>
      <c r="G80" s="20"/>
    </row>
    <row r="81" spans="1:7" ht="12.75" customHeight="1">
      <c r="A81" s="29" t="s">
        <v>52</v>
      </c>
      <c r="B81" s="17">
        <v>100336199</v>
      </c>
      <c r="C81" s="17">
        <v>31037385</v>
      </c>
      <c r="D81" s="18">
        <f t="shared" si="16"/>
        <v>5.444623400667568</v>
      </c>
      <c r="E81" s="18">
        <f t="shared" si="17"/>
        <v>1.79633913935117</v>
      </c>
      <c r="F81" s="30">
        <f t="shared" si="15"/>
        <v>223.27529848278132</v>
      </c>
      <c r="G81" s="20"/>
    </row>
    <row r="82" spans="1:7" ht="12.75" customHeight="1">
      <c r="A82" s="29" t="s">
        <v>56</v>
      </c>
      <c r="B82" s="17">
        <v>96303352</v>
      </c>
      <c r="C82" s="17">
        <v>66730832</v>
      </c>
      <c r="D82" s="18">
        <f t="shared" si="16"/>
        <v>5.225785799020808</v>
      </c>
      <c r="E82" s="18">
        <f t="shared" si="17"/>
        <v>3.8621554400626055</v>
      </c>
      <c r="F82" s="30">
        <f t="shared" si="15"/>
        <v>44.31612661445612</v>
      </c>
      <c r="G82" s="20"/>
    </row>
    <row r="83" spans="1:7" ht="12.75" customHeight="1">
      <c r="A83" s="29" t="s">
        <v>45</v>
      </c>
      <c r="B83" s="17">
        <v>95795399</v>
      </c>
      <c r="C83" s="17">
        <v>145138918</v>
      </c>
      <c r="D83" s="18">
        <f t="shared" si="16"/>
        <v>5.198222339194715</v>
      </c>
      <c r="E83" s="18">
        <f t="shared" si="17"/>
        <v>8.400150948492602</v>
      </c>
      <c r="F83" s="30">
        <f t="shared" si="15"/>
        <v>-33.99744167859925</v>
      </c>
      <c r="G83" s="20"/>
    </row>
    <row r="84" spans="1:7" ht="12.75" customHeight="1">
      <c r="A84" s="29" t="s">
        <v>49</v>
      </c>
      <c r="B84" s="17">
        <v>89615314</v>
      </c>
      <c r="C84" s="17">
        <v>132472360</v>
      </c>
      <c r="D84" s="18">
        <f t="shared" si="16"/>
        <v>4.862867444904624</v>
      </c>
      <c r="E84" s="18">
        <f t="shared" si="17"/>
        <v>7.667053302016854</v>
      </c>
      <c r="F84" s="30">
        <f t="shared" si="15"/>
        <v>-32.35168906177862</v>
      </c>
      <c r="G84" s="20"/>
    </row>
    <row r="85" spans="1:7" ht="12.75" customHeight="1">
      <c r="A85" s="29" t="s">
        <v>55</v>
      </c>
      <c r="B85" s="17">
        <v>78730376</v>
      </c>
      <c r="C85" s="17">
        <v>5539933</v>
      </c>
      <c r="D85" s="18">
        <f t="shared" si="16"/>
        <v>4.272209350016899</v>
      </c>
      <c r="E85" s="18">
        <f t="shared" si="17"/>
        <v>0.32063263310627316</v>
      </c>
      <c r="F85" s="30">
        <f t="shared" si="15"/>
        <v>1321.1431076874035</v>
      </c>
      <c r="G85" s="20"/>
    </row>
    <row r="86" spans="1:7" ht="12.75" customHeight="1">
      <c r="A86" s="31" t="s">
        <v>8</v>
      </c>
      <c r="B86" s="32">
        <f>B75-SUM(B76:B85)</f>
        <v>575550268</v>
      </c>
      <c r="C86" s="32">
        <f>C75-SUM(C76:C85)</f>
        <v>504235320</v>
      </c>
      <c r="D86" s="33">
        <f t="shared" si="16"/>
        <v>31.231544434061032</v>
      </c>
      <c r="E86" s="33">
        <f t="shared" si="17"/>
        <v>29.183439286501162</v>
      </c>
      <c r="F86" s="34">
        <f t="shared" si="15"/>
        <v>14.143187748133155</v>
      </c>
      <c r="G86" s="20"/>
    </row>
    <row r="87" spans="1:7" ht="12.75" customHeight="1">
      <c r="A87" s="23"/>
      <c r="B87" s="22"/>
      <c r="C87" s="22"/>
      <c r="D87" s="22"/>
      <c r="E87" s="22"/>
      <c r="F87" s="19"/>
      <c r="G87" s="20"/>
    </row>
    <row r="88" spans="1:7" ht="12.75" customHeight="1">
      <c r="A88" s="25" t="s">
        <v>75</v>
      </c>
      <c r="B88" s="26">
        <v>1820661647</v>
      </c>
      <c r="C88" s="26">
        <v>1837330111</v>
      </c>
      <c r="D88" s="27">
        <f>(B88/$B$8)*100</f>
        <v>3.25455795463803</v>
      </c>
      <c r="E88" s="27">
        <f>(C88/$C$8)*100</f>
        <v>3.17155523357631</v>
      </c>
      <c r="F88" s="28">
        <f aca="true" t="shared" si="18" ref="F88:F99">IF(C88=0,0,(B88-C88)/C88*100)</f>
        <v>-0.907211170176049</v>
      </c>
      <c r="G88" s="20"/>
    </row>
    <row r="89" spans="1:7" ht="12.75" customHeight="1">
      <c r="A89" s="29" t="s">
        <v>52</v>
      </c>
      <c r="B89" s="17">
        <v>352150585</v>
      </c>
      <c r="C89" s="17">
        <v>371437363</v>
      </c>
      <c r="D89" s="18">
        <f>(B89/$B$88)*100</f>
        <v>19.341901642200078</v>
      </c>
      <c r="E89" s="18">
        <f>(C89/$C$88)*100</f>
        <v>20.21614737472726</v>
      </c>
      <c r="F89" s="30">
        <f t="shared" si="18"/>
        <v>-5.1924711731275135</v>
      </c>
      <c r="G89" s="20"/>
    </row>
    <row r="90" spans="1:7" ht="12.75" customHeight="1">
      <c r="A90" s="29" t="s">
        <v>23</v>
      </c>
      <c r="B90" s="17">
        <v>255929420</v>
      </c>
      <c r="C90" s="17">
        <v>178877714</v>
      </c>
      <c r="D90" s="18">
        <f aca="true" t="shared" si="19" ref="D90:D99">(B90/$B$88)*100</f>
        <v>14.05694574945918</v>
      </c>
      <c r="E90" s="18">
        <f aca="true" t="shared" si="20" ref="E90:E99">(C90/$C$88)*100</f>
        <v>9.735741711795196</v>
      </c>
      <c r="F90" s="30">
        <f t="shared" si="18"/>
        <v>43.07507306360143</v>
      </c>
      <c r="G90" s="20"/>
    </row>
    <row r="91" spans="1:7" ht="12.75" customHeight="1">
      <c r="A91" s="29" t="s">
        <v>39</v>
      </c>
      <c r="B91" s="17">
        <v>244290189</v>
      </c>
      <c r="C91" s="17">
        <v>240364035</v>
      </c>
      <c r="D91" s="18">
        <f t="shared" si="19"/>
        <v>13.417659970073506</v>
      </c>
      <c r="E91" s="18">
        <f t="shared" si="20"/>
        <v>13.082245458284985</v>
      </c>
      <c r="F91" s="30">
        <f t="shared" si="18"/>
        <v>1.6334199082653944</v>
      </c>
      <c r="G91" s="20"/>
    </row>
    <row r="92" spans="1:7" ht="12.75" customHeight="1">
      <c r="A92" s="29" t="s">
        <v>42</v>
      </c>
      <c r="B92" s="17">
        <v>164430090</v>
      </c>
      <c r="C92" s="17">
        <v>162385449</v>
      </c>
      <c r="D92" s="18">
        <f t="shared" si="19"/>
        <v>9.031337056555243</v>
      </c>
      <c r="E92" s="18">
        <f t="shared" si="20"/>
        <v>8.8381204894976</v>
      </c>
      <c r="F92" s="30">
        <f t="shared" si="18"/>
        <v>1.2591282116663052</v>
      </c>
      <c r="G92" s="20"/>
    </row>
    <row r="93" spans="1:7" ht="12.75" customHeight="1">
      <c r="A93" s="29" t="s">
        <v>28</v>
      </c>
      <c r="B93" s="17">
        <v>103201337</v>
      </c>
      <c r="C93" s="17">
        <v>107883942</v>
      </c>
      <c r="D93" s="18">
        <f t="shared" si="19"/>
        <v>5.668342449573224</v>
      </c>
      <c r="E93" s="18">
        <f t="shared" si="20"/>
        <v>5.871777823381027</v>
      </c>
      <c r="F93" s="30">
        <f t="shared" si="18"/>
        <v>-4.340409622777781</v>
      </c>
      <c r="G93" s="20"/>
    </row>
    <row r="94" spans="1:7" ht="12.75" customHeight="1">
      <c r="A94" s="29" t="s">
        <v>60</v>
      </c>
      <c r="B94" s="17">
        <v>60144955</v>
      </c>
      <c r="C94" s="17">
        <v>53865342</v>
      </c>
      <c r="D94" s="18">
        <f t="shared" si="19"/>
        <v>3.303466907160043</v>
      </c>
      <c r="E94" s="18">
        <f t="shared" si="20"/>
        <v>2.9317182403701434</v>
      </c>
      <c r="F94" s="30">
        <f t="shared" si="18"/>
        <v>11.657984089286948</v>
      </c>
      <c r="G94" s="20"/>
    </row>
    <row r="95" spans="1:7" ht="12.75" customHeight="1">
      <c r="A95" s="29" t="s">
        <v>59</v>
      </c>
      <c r="B95" s="17">
        <v>51860739</v>
      </c>
      <c r="C95" s="17">
        <v>45862698</v>
      </c>
      <c r="D95" s="18">
        <f t="shared" si="19"/>
        <v>2.848455619716803</v>
      </c>
      <c r="E95" s="18">
        <f t="shared" si="20"/>
        <v>2.496159929313867</v>
      </c>
      <c r="F95" s="30">
        <f t="shared" si="18"/>
        <v>13.0782558845535</v>
      </c>
      <c r="G95" s="20"/>
    </row>
    <row r="96" spans="1:7" ht="12.75" customHeight="1">
      <c r="A96" s="29" t="s">
        <v>25</v>
      </c>
      <c r="B96" s="17">
        <v>45976262</v>
      </c>
      <c r="C96" s="17">
        <v>89479716</v>
      </c>
      <c r="D96" s="18">
        <f t="shared" si="19"/>
        <v>2.5252502064706808</v>
      </c>
      <c r="E96" s="18">
        <f t="shared" si="20"/>
        <v>4.870094680552482</v>
      </c>
      <c r="F96" s="30">
        <f t="shared" si="18"/>
        <v>-48.618229856697354</v>
      </c>
      <c r="G96" s="20"/>
    </row>
    <row r="97" spans="1:7" ht="12.75" customHeight="1">
      <c r="A97" s="29" t="s">
        <v>41</v>
      </c>
      <c r="B97" s="17">
        <v>44495934</v>
      </c>
      <c r="C97" s="17">
        <v>34640215</v>
      </c>
      <c r="D97" s="18">
        <f t="shared" si="19"/>
        <v>2.443943061760997</v>
      </c>
      <c r="E97" s="18">
        <f t="shared" si="20"/>
        <v>1.8853560823180782</v>
      </c>
      <c r="F97" s="30">
        <f t="shared" si="18"/>
        <v>28.451668097325612</v>
      </c>
      <c r="G97" s="20"/>
    </row>
    <row r="98" spans="1:7" ht="12.75" customHeight="1">
      <c r="A98" s="29" t="s">
        <v>58</v>
      </c>
      <c r="B98" s="17">
        <v>39349140</v>
      </c>
      <c r="C98" s="17">
        <v>33366380</v>
      </c>
      <c r="D98" s="18">
        <f t="shared" si="19"/>
        <v>2.161254951727997</v>
      </c>
      <c r="E98" s="18">
        <f t="shared" si="20"/>
        <v>1.816025318489977</v>
      </c>
      <c r="F98" s="30">
        <f t="shared" si="18"/>
        <v>17.930503698633174</v>
      </c>
      <c r="G98" s="20"/>
    </row>
    <row r="99" spans="1:7" ht="12.75" customHeight="1">
      <c r="A99" s="31" t="s">
        <v>8</v>
      </c>
      <c r="B99" s="32">
        <f>B88-SUM(B89:B98)</f>
        <v>458832996</v>
      </c>
      <c r="C99" s="32">
        <f>C88-SUM(C89:C98)</f>
        <v>519167257</v>
      </c>
      <c r="D99" s="33">
        <f t="shared" si="19"/>
        <v>25.201442385302247</v>
      </c>
      <c r="E99" s="33">
        <f t="shared" si="20"/>
        <v>28.256612891269377</v>
      </c>
      <c r="F99" s="34">
        <f t="shared" si="18"/>
        <v>-11.621353270358496</v>
      </c>
      <c r="G99" s="20"/>
    </row>
    <row r="100" spans="1:7" ht="12.75" customHeight="1">
      <c r="A100" s="23"/>
      <c r="B100" s="22"/>
      <c r="C100" s="22"/>
      <c r="D100" s="22"/>
      <c r="E100" s="22"/>
      <c r="F100" s="19"/>
      <c r="G100" s="20"/>
    </row>
    <row r="101" spans="1:7" ht="12.75" customHeight="1">
      <c r="A101" s="25" t="s">
        <v>76</v>
      </c>
      <c r="B101" s="26">
        <v>1624709609</v>
      </c>
      <c r="C101" s="26">
        <v>1722002531</v>
      </c>
      <c r="D101" s="27">
        <f>(B101/$B$8)*100</f>
        <v>2.904280205309226</v>
      </c>
      <c r="E101" s="27">
        <f>(C101/$C$8)*100</f>
        <v>2.9724795270743276</v>
      </c>
      <c r="F101" s="28">
        <f aca="true" t="shared" si="21" ref="F101:F112">IF(C101=0,0,(B101-C101)/C101*100)</f>
        <v>-5.649987166017702</v>
      </c>
      <c r="G101" s="20"/>
    </row>
    <row r="102" spans="1:7" ht="12.75" customHeight="1">
      <c r="A102" s="29" t="s">
        <v>32</v>
      </c>
      <c r="B102" s="17">
        <v>370026968</v>
      </c>
      <c r="C102" s="17">
        <v>358011487</v>
      </c>
      <c r="D102" s="18">
        <f>(B102/$B$101)*100</f>
        <v>22.77496027291607</v>
      </c>
      <c r="E102" s="18">
        <f>(C102/$C$101)*100</f>
        <v>20.790415841729097</v>
      </c>
      <c r="F102" s="30">
        <f t="shared" si="21"/>
        <v>3.3561719208188423</v>
      </c>
      <c r="G102" s="20"/>
    </row>
    <row r="103" spans="1:7" ht="12.75" customHeight="1">
      <c r="A103" s="29" t="s">
        <v>44</v>
      </c>
      <c r="B103" s="17">
        <v>200730023</v>
      </c>
      <c r="C103" s="17">
        <v>240849757</v>
      </c>
      <c r="D103" s="18">
        <f aca="true" t="shared" si="22" ref="D103:D112">(B103/$B$101)*100</f>
        <v>12.354824633772447</v>
      </c>
      <c r="E103" s="18">
        <f aca="true" t="shared" si="23" ref="E103:E112">(C103/$C$101)*100</f>
        <v>13.986608768811385</v>
      </c>
      <c r="F103" s="30">
        <f t="shared" si="21"/>
        <v>-16.65757711351978</v>
      </c>
      <c r="G103" s="20"/>
    </row>
    <row r="104" spans="1:7" ht="12.75" customHeight="1">
      <c r="A104" s="29" t="s">
        <v>43</v>
      </c>
      <c r="B104" s="17">
        <v>185858756</v>
      </c>
      <c r="C104" s="17">
        <v>190732690</v>
      </c>
      <c r="D104" s="18">
        <f t="shared" si="22"/>
        <v>11.439506172084196</v>
      </c>
      <c r="E104" s="18">
        <f t="shared" si="23"/>
        <v>11.076214266028858</v>
      </c>
      <c r="F104" s="30">
        <f t="shared" si="21"/>
        <v>-2.5553742255719247</v>
      </c>
      <c r="G104" s="20"/>
    </row>
    <row r="105" spans="1:7" ht="12.75" customHeight="1">
      <c r="A105" s="29" t="s">
        <v>25</v>
      </c>
      <c r="B105" s="17">
        <v>172050124</v>
      </c>
      <c r="C105" s="17">
        <v>154881881</v>
      </c>
      <c r="D105" s="18">
        <f t="shared" si="22"/>
        <v>10.58959232141773</v>
      </c>
      <c r="E105" s="18">
        <f t="shared" si="23"/>
        <v>8.994288812691646</v>
      </c>
      <c r="F105" s="30">
        <f t="shared" si="21"/>
        <v>11.084733016639952</v>
      </c>
      <c r="G105" s="20"/>
    </row>
    <row r="106" spans="1:7" ht="12.75" customHeight="1">
      <c r="A106" s="29" t="s">
        <v>35</v>
      </c>
      <c r="B106" s="17">
        <v>162068301</v>
      </c>
      <c r="C106" s="17">
        <v>103213385</v>
      </c>
      <c r="D106" s="18">
        <f t="shared" si="22"/>
        <v>9.975216500366004</v>
      </c>
      <c r="E106" s="18">
        <f t="shared" si="23"/>
        <v>5.993799843027061</v>
      </c>
      <c r="F106" s="30">
        <f t="shared" si="21"/>
        <v>57.022561560208494</v>
      </c>
      <c r="G106" s="20"/>
    </row>
    <row r="107" spans="1:7" ht="12.75" customHeight="1">
      <c r="A107" s="29" t="s">
        <v>16</v>
      </c>
      <c r="B107" s="17">
        <v>140029859</v>
      </c>
      <c r="C107" s="17">
        <v>191675249</v>
      </c>
      <c r="D107" s="18">
        <f t="shared" si="22"/>
        <v>8.618762283691275</v>
      </c>
      <c r="E107" s="18">
        <f t="shared" si="23"/>
        <v>11.130950480583236</v>
      </c>
      <c r="F107" s="30">
        <f t="shared" si="21"/>
        <v>-26.944214377934628</v>
      </c>
      <c r="G107" s="20"/>
    </row>
    <row r="108" spans="1:7" ht="12.75" customHeight="1">
      <c r="A108" s="29" t="s">
        <v>54</v>
      </c>
      <c r="B108" s="17">
        <v>76538277</v>
      </c>
      <c r="C108" s="17">
        <v>71029022</v>
      </c>
      <c r="D108" s="18">
        <f t="shared" si="22"/>
        <v>4.710889661513659</v>
      </c>
      <c r="E108" s="18">
        <f t="shared" si="23"/>
        <v>4.124791962921917</v>
      </c>
      <c r="F108" s="30">
        <f t="shared" si="21"/>
        <v>7.7563435971285095</v>
      </c>
      <c r="G108" s="20"/>
    </row>
    <row r="109" spans="1:7" ht="12.75" customHeight="1">
      <c r="A109" s="29" t="s">
        <v>61</v>
      </c>
      <c r="B109" s="17">
        <v>71206213</v>
      </c>
      <c r="C109" s="17">
        <v>83120383</v>
      </c>
      <c r="D109" s="18">
        <f t="shared" si="22"/>
        <v>4.382703998644228</v>
      </c>
      <c r="E109" s="18">
        <f t="shared" si="23"/>
        <v>4.826960559211861</v>
      </c>
      <c r="F109" s="30">
        <f t="shared" si="21"/>
        <v>-14.33363222111236</v>
      </c>
      <c r="G109" s="20"/>
    </row>
    <row r="110" spans="1:7" ht="12.75" customHeight="1">
      <c r="A110" s="29" t="s">
        <v>39</v>
      </c>
      <c r="B110" s="17">
        <v>34182031</v>
      </c>
      <c r="C110" s="17">
        <v>8313227</v>
      </c>
      <c r="D110" s="18">
        <f t="shared" si="22"/>
        <v>2.103885568882605</v>
      </c>
      <c r="E110" s="18">
        <f t="shared" si="23"/>
        <v>0.48276508601717033</v>
      </c>
      <c r="F110" s="30">
        <f t="shared" si="21"/>
        <v>311.1764420723746</v>
      </c>
      <c r="G110" s="20"/>
    </row>
    <row r="111" spans="1:7" ht="12.75" customHeight="1">
      <c r="A111" s="29" t="s">
        <v>40</v>
      </c>
      <c r="B111" s="17">
        <v>27188402</v>
      </c>
      <c r="C111" s="17">
        <v>16797322</v>
      </c>
      <c r="D111" s="18">
        <f t="shared" si="22"/>
        <v>1.6734314765784093</v>
      </c>
      <c r="E111" s="18">
        <f t="shared" si="23"/>
        <v>0.9754528055336522</v>
      </c>
      <c r="F111" s="30">
        <f t="shared" si="21"/>
        <v>61.861527688758954</v>
      </c>
      <c r="G111" s="20"/>
    </row>
    <row r="112" spans="1:7" ht="12.75" customHeight="1">
      <c r="A112" s="31" t="s">
        <v>8</v>
      </c>
      <c r="B112" s="32">
        <f>B101-SUM(B102:B111)</f>
        <v>184830655</v>
      </c>
      <c r="C112" s="32">
        <f>C101-SUM(C102:C111)</f>
        <v>303378128</v>
      </c>
      <c r="D112" s="33">
        <f t="shared" si="22"/>
        <v>11.376227110133378</v>
      </c>
      <c r="E112" s="33">
        <f t="shared" si="23"/>
        <v>17.617751573444114</v>
      </c>
      <c r="F112" s="34">
        <f t="shared" si="21"/>
        <v>-39.07581399539785</v>
      </c>
      <c r="G112" s="20"/>
    </row>
    <row r="113" spans="1:7" ht="12.75" customHeight="1">
      <c r="A113" s="23"/>
      <c r="B113" s="22"/>
      <c r="C113" s="22"/>
      <c r="D113" s="22"/>
      <c r="E113" s="22"/>
      <c r="F113" s="19"/>
      <c r="G113" s="20"/>
    </row>
    <row r="114" spans="1:7" ht="12.75" customHeight="1">
      <c r="A114" s="25" t="s">
        <v>77</v>
      </c>
      <c r="B114" s="26">
        <v>1491814483</v>
      </c>
      <c r="C114" s="26">
        <v>2028284999</v>
      </c>
      <c r="D114" s="27">
        <f>(B114/$B$8)*100</f>
        <v>2.666721024464943</v>
      </c>
      <c r="E114" s="27">
        <f>(C114/$C$8)*100</f>
        <v>3.5011769878748646</v>
      </c>
      <c r="F114" s="28">
        <f aca="true" t="shared" si="24" ref="F114:F125">IF(C114=0,0,(B114-C114)/C114*100)</f>
        <v>-26.449464264858964</v>
      </c>
      <c r="G114" s="20"/>
    </row>
    <row r="115" spans="1:7" ht="12.75" customHeight="1">
      <c r="A115" s="29" t="s">
        <v>16</v>
      </c>
      <c r="B115" s="17">
        <v>272188547</v>
      </c>
      <c r="C115" s="17">
        <v>393423784</v>
      </c>
      <c r="D115" s="18">
        <f>(B115/$B$114)*100</f>
        <v>18.245468863704552</v>
      </c>
      <c r="E115" s="18">
        <f>(C115/$C$114)*100</f>
        <v>19.396868990007256</v>
      </c>
      <c r="F115" s="30">
        <f t="shared" si="24"/>
        <v>-30.81543158560033</v>
      </c>
      <c r="G115" s="20"/>
    </row>
    <row r="116" spans="1:7" ht="12.75" customHeight="1">
      <c r="A116" s="29" t="s">
        <v>27</v>
      </c>
      <c r="B116" s="17">
        <v>270921972</v>
      </c>
      <c r="C116" s="17">
        <v>406526398</v>
      </c>
      <c r="D116" s="18">
        <f aca="true" t="shared" si="25" ref="D116:D125">(B116/$B$114)*100</f>
        <v>18.160567221145556</v>
      </c>
      <c r="E116" s="18">
        <f aca="true" t="shared" si="26" ref="E116:E125">(C116/$C$114)*100</f>
        <v>20.042863710002717</v>
      </c>
      <c r="F116" s="30">
        <f t="shared" si="24"/>
        <v>-33.356856201008625</v>
      </c>
      <c r="G116" s="20"/>
    </row>
    <row r="117" spans="1:7" ht="12.75" customHeight="1">
      <c r="A117" s="29" t="s">
        <v>30</v>
      </c>
      <c r="B117" s="17">
        <v>166260016</v>
      </c>
      <c r="C117" s="17">
        <v>216066687</v>
      </c>
      <c r="D117" s="18">
        <f t="shared" si="25"/>
        <v>11.144818467350943</v>
      </c>
      <c r="E117" s="18">
        <f t="shared" si="26"/>
        <v>10.652678844764262</v>
      </c>
      <c r="F117" s="30">
        <f t="shared" si="24"/>
        <v>-23.051527142636292</v>
      </c>
      <c r="G117" s="20"/>
    </row>
    <row r="118" spans="1:7" ht="12.75" customHeight="1">
      <c r="A118" s="29" t="s">
        <v>39</v>
      </c>
      <c r="B118" s="17">
        <v>147824396</v>
      </c>
      <c r="C118" s="17">
        <v>167107897</v>
      </c>
      <c r="D118" s="18">
        <f t="shared" si="25"/>
        <v>9.909033441123926</v>
      </c>
      <c r="E118" s="18">
        <f t="shared" si="26"/>
        <v>8.238876542615499</v>
      </c>
      <c r="F118" s="30">
        <f t="shared" si="24"/>
        <v>-11.539551000393477</v>
      </c>
      <c r="G118" s="20"/>
    </row>
    <row r="119" spans="1:7" ht="12.75" customHeight="1">
      <c r="A119" s="29" t="s">
        <v>38</v>
      </c>
      <c r="B119" s="17">
        <v>107130593</v>
      </c>
      <c r="C119" s="17">
        <v>174615529</v>
      </c>
      <c r="D119" s="18">
        <f t="shared" si="25"/>
        <v>7.181227573589657</v>
      </c>
      <c r="E119" s="18">
        <f t="shared" si="26"/>
        <v>8.609023341694595</v>
      </c>
      <c r="F119" s="30">
        <f t="shared" si="24"/>
        <v>-38.64772874811152</v>
      </c>
      <c r="G119" s="20"/>
    </row>
    <row r="120" spans="1:7" ht="12.75" customHeight="1">
      <c r="A120" s="29" t="s">
        <v>21</v>
      </c>
      <c r="B120" s="17">
        <v>36085700</v>
      </c>
      <c r="C120" s="17">
        <v>42932431</v>
      </c>
      <c r="D120" s="18">
        <f t="shared" si="25"/>
        <v>2.4189133710133044</v>
      </c>
      <c r="E120" s="18">
        <f t="shared" si="26"/>
        <v>2.1166863148505692</v>
      </c>
      <c r="F120" s="30">
        <f t="shared" si="24"/>
        <v>-15.947689987552765</v>
      </c>
      <c r="G120" s="20"/>
    </row>
    <row r="121" spans="1:7" ht="12.75" customHeight="1">
      <c r="A121" s="29" t="s">
        <v>26</v>
      </c>
      <c r="B121" s="17">
        <v>35273384</v>
      </c>
      <c r="C121" s="17">
        <v>50622039</v>
      </c>
      <c r="D121" s="18">
        <f t="shared" si="25"/>
        <v>2.3644618283277516</v>
      </c>
      <c r="E121" s="18">
        <f t="shared" si="26"/>
        <v>2.4958050286304956</v>
      </c>
      <c r="F121" s="30">
        <f t="shared" si="24"/>
        <v>-30.32010425340631</v>
      </c>
      <c r="G121" s="20"/>
    </row>
    <row r="122" spans="1:7" ht="12.75" customHeight="1">
      <c r="A122" s="29" t="s">
        <v>47</v>
      </c>
      <c r="B122" s="17">
        <v>34798265</v>
      </c>
      <c r="C122" s="17">
        <v>41043433</v>
      </c>
      <c r="D122" s="18">
        <f t="shared" si="25"/>
        <v>2.3326134312640265</v>
      </c>
      <c r="E122" s="18">
        <f t="shared" si="26"/>
        <v>2.023553545001592</v>
      </c>
      <c r="F122" s="30">
        <f t="shared" si="24"/>
        <v>-15.215998135438621</v>
      </c>
      <c r="G122" s="20"/>
    </row>
    <row r="123" spans="1:7" ht="12.75" customHeight="1">
      <c r="A123" s="29" t="s">
        <v>50</v>
      </c>
      <c r="B123" s="17">
        <v>31588683</v>
      </c>
      <c r="C123" s="17">
        <v>39421547</v>
      </c>
      <c r="D123" s="18">
        <f t="shared" si="25"/>
        <v>2.1174672427416033</v>
      </c>
      <c r="E123" s="18">
        <f t="shared" si="26"/>
        <v>1.9435901275923206</v>
      </c>
      <c r="F123" s="30">
        <f t="shared" si="24"/>
        <v>-19.869499286773294</v>
      </c>
      <c r="G123" s="20"/>
    </row>
    <row r="124" spans="1:7" ht="12.75" customHeight="1">
      <c r="A124" s="29" t="s">
        <v>43</v>
      </c>
      <c r="B124" s="17">
        <v>31423237</v>
      </c>
      <c r="C124" s="17">
        <v>50252572</v>
      </c>
      <c r="D124" s="18">
        <f t="shared" si="25"/>
        <v>2.1063769897721256</v>
      </c>
      <c r="E124" s="18">
        <f t="shared" si="26"/>
        <v>2.4775892946393574</v>
      </c>
      <c r="F124" s="30">
        <f t="shared" si="24"/>
        <v>-37.46939559630898</v>
      </c>
      <c r="G124" s="20"/>
    </row>
    <row r="125" spans="1:7" ht="12.75" customHeight="1">
      <c r="A125" s="31" t="s">
        <v>8</v>
      </c>
      <c r="B125" s="32">
        <f>B114-SUM(B115:B124)</f>
        <v>358319690</v>
      </c>
      <c r="C125" s="32">
        <f>C114-SUM(C115:C124)</f>
        <v>446272682</v>
      </c>
      <c r="D125" s="33">
        <f t="shared" si="25"/>
        <v>24.01905156996656</v>
      </c>
      <c r="E125" s="33">
        <f t="shared" si="26"/>
        <v>22.002464260201336</v>
      </c>
      <c r="F125" s="34">
        <f t="shared" si="24"/>
        <v>-19.708352213232715</v>
      </c>
      <c r="G125" s="20"/>
    </row>
    <row r="126" spans="1:7" ht="12.75" customHeight="1">
      <c r="A126" s="23"/>
      <c r="B126" s="22"/>
      <c r="C126" s="22"/>
      <c r="D126" s="18"/>
      <c r="E126" s="18"/>
      <c r="F126" s="19"/>
      <c r="G126" s="20"/>
    </row>
    <row r="127" spans="1:7" ht="12.75" customHeight="1">
      <c r="A127" s="25" t="s">
        <v>78</v>
      </c>
      <c r="B127" s="26">
        <v>1439738404</v>
      </c>
      <c r="C127" s="26">
        <v>1340331750</v>
      </c>
      <c r="D127" s="27">
        <f>(B127/$B$8)*100</f>
        <v>2.5736314504438296</v>
      </c>
      <c r="E127" s="27">
        <f>(C127/$C$8)*100</f>
        <v>2.3136485659222914</v>
      </c>
      <c r="F127" s="28">
        <f aca="true" t="shared" si="27" ref="F127:F138">IF(C127=0,0,(B127-C127)/C127*100)</f>
        <v>7.416570860162046</v>
      </c>
      <c r="G127" s="20"/>
    </row>
    <row r="128" spans="1:7" ht="12.75" customHeight="1">
      <c r="A128" s="29" t="s">
        <v>28</v>
      </c>
      <c r="B128" s="17">
        <v>280431760</v>
      </c>
      <c r="C128" s="17">
        <v>284680527</v>
      </c>
      <c r="D128" s="18">
        <f>(B128/$B$127)*100</f>
        <v>19.47796622086911</v>
      </c>
      <c r="E128" s="18">
        <f>(C128/$C$127)*100</f>
        <v>21.23955707234422</v>
      </c>
      <c r="F128" s="30">
        <f t="shared" si="27"/>
        <v>-1.4924684328689612</v>
      </c>
      <c r="G128" s="20"/>
    </row>
    <row r="129" spans="1:7" ht="12.75" customHeight="1">
      <c r="A129" s="29" t="s">
        <v>41</v>
      </c>
      <c r="B129" s="17">
        <v>220686417</v>
      </c>
      <c r="C129" s="17">
        <v>172796740</v>
      </c>
      <c r="D129" s="18">
        <f aca="true" t="shared" si="28" ref="D129:D138">(B129/$B$127)*100</f>
        <v>15.328230210909899</v>
      </c>
      <c r="E129" s="18">
        <f aca="true" t="shared" si="29" ref="E129:E138">(C129/$C$127)*100</f>
        <v>12.892087350762226</v>
      </c>
      <c r="F129" s="30">
        <f t="shared" si="27"/>
        <v>27.714456302821453</v>
      </c>
      <c r="G129" s="20"/>
    </row>
    <row r="130" spans="1:7" ht="12.75" customHeight="1">
      <c r="A130" s="29" t="s">
        <v>23</v>
      </c>
      <c r="B130" s="17">
        <v>213886443</v>
      </c>
      <c r="C130" s="17">
        <v>0</v>
      </c>
      <c r="D130" s="18">
        <f t="shared" si="28"/>
        <v>14.855923993258987</v>
      </c>
      <c r="E130" s="18">
        <f t="shared" si="29"/>
        <v>0</v>
      </c>
      <c r="F130" s="30">
        <f t="shared" si="27"/>
        <v>0</v>
      </c>
      <c r="G130" s="20"/>
    </row>
    <row r="131" spans="1:7" ht="12.75" customHeight="1">
      <c r="A131" s="29" t="s">
        <v>54</v>
      </c>
      <c r="B131" s="17">
        <v>109620084</v>
      </c>
      <c r="C131" s="17">
        <v>96387041</v>
      </c>
      <c r="D131" s="18">
        <f t="shared" si="28"/>
        <v>7.613889002019008</v>
      </c>
      <c r="E131" s="18">
        <f t="shared" si="29"/>
        <v>7.191282382141585</v>
      </c>
      <c r="F131" s="30">
        <f t="shared" si="27"/>
        <v>13.729068620334553</v>
      </c>
      <c r="G131" s="20"/>
    </row>
    <row r="132" spans="1:7" ht="12.75" customHeight="1">
      <c r="A132" s="29" t="s">
        <v>49</v>
      </c>
      <c r="B132" s="17">
        <v>105221489</v>
      </c>
      <c r="C132" s="17">
        <v>185610255</v>
      </c>
      <c r="D132" s="18">
        <f t="shared" si="28"/>
        <v>7.308375515139763</v>
      </c>
      <c r="E132" s="18">
        <f t="shared" si="29"/>
        <v>13.848083133149686</v>
      </c>
      <c r="F132" s="30">
        <f t="shared" si="27"/>
        <v>-43.31051966929306</v>
      </c>
      <c r="G132" s="20"/>
    </row>
    <row r="133" spans="1:7" ht="12.75" customHeight="1">
      <c r="A133" s="29" t="s">
        <v>22</v>
      </c>
      <c r="B133" s="17">
        <v>92376205</v>
      </c>
      <c r="C133" s="17">
        <v>75380987</v>
      </c>
      <c r="D133" s="18">
        <f t="shared" si="28"/>
        <v>6.416179824289802</v>
      </c>
      <c r="E133" s="18">
        <f t="shared" si="29"/>
        <v>5.624054417870799</v>
      </c>
      <c r="F133" s="30">
        <f t="shared" si="27"/>
        <v>22.545762103114942</v>
      </c>
      <c r="G133" s="20"/>
    </row>
    <row r="134" spans="1:7" ht="12.75" customHeight="1">
      <c r="A134" s="29" t="s">
        <v>30</v>
      </c>
      <c r="B134" s="17">
        <v>53930038</v>
      </c>
      <c r="C134" s="17">
        <v>59662001</v>
      </c>
      <c r="D134" s="18">
        <f t="shared" si="28"/>
        <v>3.745822008370904</v>
      </c>
      <c r="E134" s="18">
        <f t="shared" si="29"/>
        <v>4.451286108830892</v>
      </c>
      <c r="F134" s="30">
        <f t="shared" si="27"/>
        <v>-9.607393154647964</v>
      </c>
      <c r="G134" s="20"/>
    </row>
    <row r="135" spans="1:7" ht="12.75" customHeight="1">
      <c r="A135" s="29" t="s">
        <v>32</v>
      </c>
      <c r="B135" s="17">
        <v>42820949</v>
      </c>
      <c r="C135" s="17">
        <v>39163388</v>
      </c>
      <c r="D135" s="18">
        <f t="shared" si="28"/>
        <v>2.9742173217739634</v>
      </c>
      <c r="E135" s="18">
        <f t="shared" si="29"/>
        <v>2.9219175028868785</v>
      </c>
      <c r="F135" s="30">
        <f t="shared" si="27"/>
        <v>9.339235410378693</v>
      </c>
      <c r="G135" s="20"/>
    </row>
    <row r="136" spans="1:7" ht="12.75" customHeight="1">
      <c r="A136" s="29" t="s">
        <v>36</v>
      </c>
      <c r="B136" s="17">
        <v>39538877</v>
      </c>
      <c r="C136" s="17">
        <v>150085424</v>
      </c>
      <c r="D136" s="18">
        <f t="shared" si="28"/>
        <v>2.7462542424477827</v>
      </c>
      <c r="E136" s="18">
        <f t="shared" si="29"/>
        <v>11.197632526424893</v>
      </c>
      <c r="F136" s="30">
        <f t="shared" si="27"/>
        <v>-73.655751540536</v>
      </c>
      <c r="G136" s="20"/>
    </row>
    <row r="137" spans="1:7" ht="12.75" customHeight="1">
      <c r="A137" s="29" t="s">
        <v>48</v>
      </c>
      <c r="B137" s="17">
        <v>27940288</v>
      </c>
      <c r="C137" s="17">
        <v>23886824</v>
      </c>
      <c r="D137" s="18">
        <f t="shared" si="28"/>
        <v>1.940650323862584</v>
      </c>
      <c r="E137" s="18">
        <f t="shared" si="29"/>
        <v>1.782157588970044</v>
      </c>
      <c r="F137" s="30">
        <f t="shared" si="27"/>
        <v>16.969455629597306</v>
      </c>
      <c r="G137" s="20"/>
    </row>
    <row r="138" spans="1:7" ht="12.75" customHeight="1">
      <c r="A138" s="31" t="s">
        <v>8</v>
      </c>
      <c r="B138" s="32">
        <f>B127-SUM(B128:B137)</f>
        <v>253285854</v>
      </c>
      <c r="C138" s="32">
        <f>C127-SUM(C128:C137)</f>
        <v>252678563</v>
      </c>
      <c r="D138" s="33">
        <f t="shared" si="28"/>
        <v>17.5924913370582</v>
      </c>
      <c r="E138" s="33">
        <f t="shared" si="29"/>
        <v>18.851941916618777</v>
      </c>
      <c r="F138" s="34">
        <f t="shared" si="27"/>
        <v>0.24034132250467166</v>
      </c>
      <c r="G138" s="20"/>
    </row>
    <row r="139" spans="1:7" ht="12.75" customHeight="1">
      <c r="A139" s="23"/>
      <c r="B139" s="22"/>
      <c r="C139" s="22"/>
      <c r="D139" s="22"/>
      <c r="E139" s="22"/>
      <c r="F139" s="19"/>
      <c r="G139" s="20"/>
    </row>
    <row r="140" spans="1:7" ht="12.75" customHeight="1">
      <c r="A140" s="25" t="s">
        <v>79</v>
      </c>
      <c r="B140" s="26">
        <v>1384628550</v>
      </c>
      <c r="C140" s="26">
        <v>869749407</v>
      </c>
      <c r="D140" s="27">
        <f>(B140/$B$8)*100</f>
        <v>2.475118794887989</v>
      </c>
      <c r="E140" s="27">
        <f>(C140/$C$8)*100</f>
        <v>1.5013405958765904</v>
      </c>
      <c r="F140" s="28">
        <f aca="true" t="shared" si="30" ref="F140:F151">IF(C140=0,0,(B140-C140)/C140*100)</f>
        <v>59.19856212100873</v>
      </c>
      <c r="G140" s="20"/>
    </row>
    <row r="141" spans="1:7" ht="12.75" customHeight="1">
      <c r="A141" s="29" t="s">
        <v>18</v>
      </c>
      <c r="B141" s="17">
        <v>1048084893</v>
      </c>
      <c r="C141" s="17">
        <v>711111728</v>
      </c>
      <c r="D141" s="18">
        <f>(B141/$B$140)*100</f>
        <v>75.69430032336109</v>
      </c>
      <c r="E141" s="18">
        <f>(C141/$C$140)*100</f>
        <v>81.76053036389136</v>
      </c>
      <c r="F141" s="30">
        <f t="shared" si="30"/>
        <v>47.38681022006713</v>
      </c>
      <c r="G141" s="20"/>
    </row>
    <row r="142" spans="1:7" ht="12.75" customHeight="1">
      <c r="A142" s="29" t="s">
        <v>31</v>
      </c>
      <c r="B142" s="17">
        <v>111016545</v>
      </c>
      <c r="C142" s="17">
        <v>72767106</v>
      </c>
      <c r="D142" s="18">
        <f aca="true" t="shared" si="31" ref="D142:D151">(B142/$B$140)*100</f>
        <v>8.017785347557654</v>
      </c>
      <c r="E142" s="18">
        <f aca="true" t="shared" si="32" ref="E142:E151">(C142/$C$140)*100</f>
        <v>8.366445025929176</v>
      </c>
      <c r="F142" s="30">
        <f t="shared" si="30"/>
        <v>52.564188824549376</v>
      </c>
      <c r="G142" s="20"/>
    </row>
    <row r="143" spans="1:7" ht="12.75" customHeight="1">
      <c r="A143" s="29" t="s">
        <v>44</v>
      </c>
      <c r="B143" s="17">
        <v>65869154</v>
      </c>
      <c r="C143" s="17">
        <v>0</v>
      </c>
      <c r="D143" s="18">
        <f t="shared" si="31"/>
        <v>4.757171445005954</v>
      </c>
      <c r="E143" s="18">
        <f t="shared" si="32"/>
        <v>0</v>
      </c>
      <c r="F143" s="30">
        <f t="shared" si="30"/>
        <v>0</v>
      </c>
      <c r="G143" s="20"/>
    </row>
    <row r="144" spans="1:7" ht="12.75" customHeight="1">
      <c r="A144" s="29" t="s">
        <v>52</v>
      </c>
      <c r="B144" s="17">
        <v>55399943</v>
      </c>
      <c r="C144" s="17">
        <v>0</v>
      </c>
      <c r="D144" s="18">
        <f t="shared" si="31"/>
        <v>4.001068950947169</v>
      </c>
      <c r="E144" s="18">
        <f t="shared" si="32"/>
        <v>0</v>
      </c>
      <c r="F144" s="30">
        <f t="shared" si="30"/>
        <v>0</v>
      </c>
      <c r="G144" s="20"/>
    </row>
    <row r="145" spans="1:7" ht="12.75" customHeight="1">
      <c r="A145" s="29" t="s">
        <v>24</v>
      </c>
      <c r="B145" s="17">
        <v>26461241</v>
      </c>
      <c r="C145" s="17">
        <v>26497081</v>
      </c>
      <c r="D145" s="18">
        <f t="shared" si="31"/>
        <v>1.9110714566733438</v>
      </c>
      <c r="E145" s="18">
        <f t="shared" si="32"/>
        <v>3.0465190072845894</v>
      </c>
      <c r="F145" s="30">
        <f t="shared" si="30"/>
        <v>-0.13526018205552529</v>
      </c>
      <c r="G145" s="20"/>
    </row>
    <row r="146" spans="1:7" ht="12.75" customHeight="1">
      <c r="A146" s="29" t="s">
        <v>14</v>
      </c>
      <c r="B146" s="17">
        <v>23415979</v>
      </c>
      <c r="C146" s="17">
        <v>25075488</v>
      </c>
      <c r="D146" s="18">
        <f t="shared" si="31"/>
        <v>1.691137958985462</v>
      </c>
      <c r="E146" s="18">
        <f t="shared" si="32"/>
        <v>2.8830704336427333</v>
      </c>
      <c r="F146" s="30">
        <f t="shared" si="30"/>
        <v>-6.618052657639205</v>
      </c>
      <c r="G146" s="20"/>
    </row>
    <row r="147" spans="1:7" ht="12.75" customHeight="1">
      <c r="A147" s="29" t="s">
        <v>22</v>
      </c>
      <c r="B147" s="17">
        <v>23063153</v>
      </c>
      <c r="C147" s="17">
        <v>9614058</v>
      </c>
      <c r="D147" s="18">
        <f t="shared" si="31"/>
        <v>1.6656563234955686</v>
      </c>
      <c r="E147" s="18">
        <f t="shared" si="32"/>
        <v>1.1053825300279854</v>
      </c>
      <c r="F147" s="30">
        <f t="shared" si="30"/>
        <v>139.88988832811285</v>
      </c>
      <c r="G147" s="20"/>
    </row>
    <row r="148" spans="1:7" ht="12.75" customHeight="1">
      <c r="A148" s="29" t="s">
        <v>34</v>
      </c>
      <c r="B148" s="17">
        <v>8423249</v>
      </c>
      <c r="C148" s="17">
        <v>9724115</v>
      </c>
      <c r="D148" s="18">
        <f t="shared" si="31"/>
        <v>0.6083399768118316</v>
      </c>
      <c r="E148" s="18">
        <f t="shared" si="32"/>
        <v>1.1180364047089255</v>
      </c>
      <c r="F148" s="30">
        <f t="shared" si="30"/>
        <v>-13.377731546778293</v>
      </c>
      <c r="G148" s="20"/>
    </row>
    <row r="149" spans="1:7" ht="12.75" customHeight="1">
      <c r="A149" s="29" t="s">
        <v>33</v>
      </c>
      <c r="B149" s="17">
        <v>7434672</v>
      </c>
      <c r="C149" s="17">
        <v>5801705</v>
      </c>
      <c r="D149" s="18">
        <f t="shared" si="31"/>
        <v>0.5369434278962397</v>
      </c>
      <c r="E149" s="18">
        <f t="shared" si="32"/>
        <v>0.6670547807570968</v>
      </c>
      <c r="F149" s="30">
        <f t="shared" si="30"/>
        <v>28.146329397995935</v>
      </c>
      <c r="G149" s="20"/>
    </row>
    <row r="150" spans="1:7" ht="12.75" customHeight="1">
      <c r="A150" s="29" t="s">
        <v>20</v>
      </c>
      <c r="B150" s="17">
        <v>5105489</v>
      </c>
      <c r="C150" s="17">
        <v>2990662</v>
      </c>
      <c r="D150" s="18">
        <f t="shared" si="31"/>
        <v>0.3687262551389685</v>
      </c>
      <c r="E150" s="18">
        <f t="shared" si="32"/>
        <v>0.3438532956654261</v>
      </c>
      <c r="F150" s="30">
        <f t="shared" si="30"/>
        <v>70.71434351324221</v>
      </c>
      <c r="G150" s="20"/>
    </row>
    <row r="151" spans="1:7" ht="12.75" customHeight="1">
      <c r="A151" s="31" t="s">
        <v>8</v>
      </c>
      <c r="B151" s="32">
        <f>B140-SUM(B141:B150)</f>
        <v>10354232</v>
      </c>
      <c r="C151" s="32">
        <f>C140-SUM(C141:C150)</f>
        <v>6167464</v>
      </c>
      <c r="D151" s="33">
        <f t="shared" si="31"/>
        <v>0.7477985341267158</v>
      </c>
      <c r="E151" s="33">
        <f t="shared" si="32"/>
        <v>0.7091081580927137</v>
      </c>
      <c r="F151" s="34">
        <f t="shared" si="30"/>
        <v>67.88475781942141</v>
      </c>
      <c r="G151" s="20"/>
    </row>
    <row r="152" spans="1:7" ht="12.75" customHeight="1">
      <c r="A152" s="23"/>
      <c r="B152" s="22"/>
      <c r="C152" s="22"/>
      <c r="D152" s="18"/>
      <c r="E152" s="18"/>
      <c r="F152" s="19"/>
      <c r="G152" s="20"/>
    </row>
    <row r="153" spans="1:7" ht="12.75" customHeight="1">
      <c r="A153" s="25" t="s">
        <v>80</v>
      </c>
      <c r="B153" s="26">
        <v>763623690</v>
      </c>
      <c r="C153" s="26">
        <v>895097209</v>
      </c>
      <c r="D153" s="27">
        <f>(B153/$B$8)*100</f>
        <v>1.3650298828091616</v>
      </c>
      <c r="E153" s="27">
        <f>(C153/$C$8)*100</f>
        <v>1.5450953646094674</v>
      </c>
      <c r="F153" s="28">
        <f aca="true" t="shared" si="33" ref="F153:F164">IF(C153=0,0,(B153-C153)/C153*100)</f>
        <v>-14.688183325572185</v>
      </c>
      <c r="G153" s="20"/>
    </row>
    <row r="154" spans="1:7" ht="12.75" customHeight="1">
      <c r="A154" s="29" t="s">
        <v>21</v>
      </c>
      <c r="B154" s="17">
        <v>210801789</v>
      </c>
      <c r="C154" s="17">
        <v>260449003</v>
      </c>
      <c r="D154" s="18">
        <f>(B154/$B$153)*100</f>
        <v>27.605454330522406</v>
      </c>
      <c r="E154" s="18">
        <f>(C154/$C$153)*100</f>
        <v>29.0972869070805</v>
      </c>
      <c r="F154" s="30">
        <f t="shared" si="33"/>
        <v>-19.06216319822119</v>
      </c>
      <c r="G154" s="20"/>
    </row>
    <row r="155" spans="1:7" ht="12.75" customHeight="1">
      <c r="A155" s="29" t="s">
        <v>46</v>
      </c>
      <c r="B155" s="17">
        <v>188533655</v>
      </c>
      <c r="C155" s="17">
        <v>148263330</v>
      </c>
      <c r="D155" s="18">
        <f aca="true" t="shared" si="34" ref="D155:D164">(B155/$B$153)*100</f>
        <v>24.68934076678527</v>
      </c>
      <c r="E155" s="18">
        <f aca="true" t="shared" si="35" ref="E155:E164">(C155/$C$153)*100</f>
        <v>16.563936129980718</v>
      </c>
      <c r="F155" s="30">
        <f t="shared" si="33"/>
        <v>27.16135203492327</v>
      </c>
      <c r="G155" s="20"/>
    </row>
    <row r="156" spans="1:7" ht="12.75" customHeight="1">
      <c r="A156" s="29" t="s">
        <v>42</v>
      </c>
      <c r="B156" s="17">
        <v>76373194</v>
      </c>
      <c r="C156" s="17">
        <v>164482712</v>
      </c>
      <c r="D156" s="18">
        <f t="shared" si="34"/>
        <v>10.001417583050626</v>
      </c>
      <c r="E156" s="18">
        <f t="shared" si="35"/>
        <v>18.37596077232322</v>
      </c>
      <c r="F156" s="30">
        <f t="shared" si="33"/>
        <v>-53.56764667158455</v>
      </c>
      <c r="G156" s="20"/>
    </row>
    <row r="157" spans="1:7" ht="12.75" customHeight="1">
      <c r="A157" s="29" t="s">
        <v>18</v>
      </c>
      <c r="B157" s="17">
        <v>66038726</v>
      </c>
      <c r="C157" s="17">
        <v>63640363</v>
      </c>
      <c r="D157" s="18">
        <f t="shared" si="34"/>
        <v>8.648071931870001</v>
      </c>
      <c r="E157" s="18">
        <f t="shared" si="35"/>
        <v>7.10988285519277</v>
      </c>
      <c r="F157" s="30">
        <f t="shared" si="33"/>
        <v>3.7686192959018787</v>
      </c>
      <c r="G157" s="20"/>
    </row>
    <row r="158" spans="1:7" ht="12.75" customHeight="1">
      <c r="A158" s="29" t="s">
        <v>63</v>
      </c>
      <c r="B158" s="17">
        <v>41578690</v>
      </c>
      <c r="C158" s="17">
        <v>119182798</v>
      </c>
      <c r="D158" s="18">
        <f t="shared" si="34"/>
        <v>5.444918818587202</v>
      </c>
      <c r="E158" s="18">
        <f t="shared" si="35"/>
        <v>13.315067548154985</v>
      </c>
      <c r="F158" s="30">
        <f t="shared" si="33"/>
        <v>-65.11351411635763</v>
      </c>
      <c r="G158" s="20"/>
    </row>
    <row r="159" spans="1:7" ht="12.75" customHeight="1">
      <c r="A159" s="29" t="s">
        <v>27</v>
      </c>
      <c r="B159" s="17">
        <v>37367881</v>
      </c>
      <c r="C159" s="17">
        <v>42548870</v>
      </c>
      <c r="D159" s="18">
        <f t="shared" si="34"/>
        <v>4.893494202622237</v>
      </c>
      <c r="E159" s="18">
        <f t="shared" si="35"/>
        <v>4.7535473881697685</v>
      </c>
      <c r="F159" s="30">
        <f t="shared" si="33"/>
        <v>-12.176560740626014</v>
      </c>
      <c r="G159" s="20"/>
    </row>
    <row r="160" spans="1:7" ht="12.75" customHeight="1">
      <c r="A160" s="29" t="s">
        <v>62</v>
      </c>
      <c r="B160" s="17">
        <v>29399767</v>
      </c>
      <c r="C160" s="17">
        <v>15345453</v>
      </c>
      <c r="D160" s="18">
        <f t="shared" si="34"/>
        <v>3.8500333848993082</v>
      </c>
      <c r="E160" s="18">
        <f t="shared" si="35"/>
        <v>1.7143895484987488</v>
      </c>
      <c r="F160" s="30">
        <f t="shared" si="33"/>
        <v>91.58617865500615</v>
      </c>
      <c r="G160" s="20"/>
    </row>
    <row r="161" spans="1:7" ht="12.75" customHeight="1">
      <c r="A161" s="29" t="s">
        <v>39</v>
      </c>
      <c r="B161" s="17">
        <v>24112704</v>
      </c>
      <c r="C161" s="17">
        <v>13771613</v>
      </c>
      <c r="D161" s="18">
        <f t="shared" si="34"/>
        <v>3.1576684060181526</v>
      </c>
      <c r="E161" s="18">
        <f t="shared" si="35"/>
        <v>1.5385606011871724</v>
      </c>
      <c r="F161" s="30">
        <f t="shared" si="33"/>
        <v>75.08990413831698</v>
      </c>
      <c r="G161" s="20"/>
    </row>
    <row r="162" spans="1:7" ht="12.75" customHeight="1">
      <c r="A162" s="29" t="s">
        <v>15</v>
      </c>
      <c r="B162" s="17">
        <v>21099117</v>
      </c>
      <c r="C162" s="17">
        <v>0</v>
      </c>
      <c r="D162" s="18">
        <f t="shared" si="34"/>
        <v>2.763025463497603</v>
      </c>
      <c r="E162" s="18">
        <f t="shared" si="35"/>
        <v>0</v>
      </c>
      <c r="F162" s="30">
        <f t="shared" si="33"/>
        <v>0</v>
      </c>
      <c r="G162" s="20"/>
    </row>
    <row r="163" spans="1:7" ht="12.75" customHeight="1">
      <c r="A163" s="29" t="s">
        <v>53</v>
      </c>
      <c r="B163" s="17">
        <v>15599649</v>
      </c>
      <c r="C163" s="17">
        <v>0</v>
      </c>
      <c r="D163" s="18">
        <f t="shared" si="34"/>
        <v>2.042845082503923</v>
      </c>
      <c r="E163" s="18">
        <f t="shared" si="35"/>
        <v>0</v>
      </c>
      <c r="F163" s="30">
        <f t="shared" si="33"/>
        <v>0</v>
      </c>
      <c r="G163" s="20"/>
    </row>
    <row r="164" spans="1:7" ht="12.75" customHeight="1">
      <c r="A164" s="31" t="s">
        <v>8</v>
      </c>
      <c r="B164" s="32">
        <f>B153-SUM(B154:B163)</f>
        <v>52718518</v>
      </c>
      <c r="C164" s="32">
        <f>C153-SUM(C154:C163)</f>
        <v>67413067</v>
      </c>
      <c r="D164" s="33">
        <f t="shared" si="34"/>
        <v>6.903730029643265</v>
      </c>
      <c r="E164" s="33">
        <f t="shared" si="35"/>
        <v>7.5313682494121155</v>
      </c>
      <c r="F164" s="34">
        <f t="shared" si="33"/>
        <v>-21.79777549655173</v>
      </c>
      <c r="G164" s="20"/>
    </row>
    <row r="165" spans="1:7" ht="12.75" customHeight="1">
      <c r="A165" s="24"/>
      <c r="B165" s="20"/>
      <c r="C165" s="20"/>
      <c r="D165" s="20"/>
      <c r="E165" s="20"/>
      <c r="F165" s="19"/>
      <c r="G165" s="20"/>
    </row>
    <row r="166" spans="1:7" ht="12.75" customHeight="1">
      <c r="A166" s="35" t="s">
        <v>9</v>
      </c>
      <c r="B166" s="36">
        <f>B8-(B10+B23+B36+B49+B62+B75+B88+B101+B114+B127+B140+B153)</f>
        <v>28710460435</v>
      </c>
      <c r="C166" s="36">
        <f>C8-(C10+C23+C36+C49+C62+C75+C88+C101+C114+C127+C140+C153)</f>
        <v>30884229138</v>
      </c>
      <c r="D166" s="37">
        <f>(B166/$B$8)*100</f>
        <v>51.3219232931146</v>
      </c>
      <c r="E166" s="37">
        <f>(C166/$C$8)*100</f>
        <v>53.31161666113567</v>
      </c>
      <c r="F166" s="38">
        <f>(B166-C166)/C166*100</f>
        <v>-7.03844247912729</v>
      </c>
      <c r="G166" s="20"/>
    </row>
  </sheetData>
  <sheetProtection/>
  <mergeCells count="1">
    <mergeCell ref="B6:F6"/>
  </mergeCells>
  <printOptions/>
  <pageMargins left="0.2362204724409449" right="0.2362204724409449" top="0.7480314960629921" bottom="0.7480314960629921" header="0.31496062992125984" footer="0.31496062992125984"/>
  <pageSetup orientation="portrait" paperSize="9" scale="95" r:id="rId1"/>
  <headerFooter>
    <oddFooter>&amp;CBCE020A&amp;R&amp;P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hdesk</dc:creator>
  <cp:keywords/>
  <dc:description/>
  <cp:lastModifiedBy>hdesk</cp:lastModifiedBy>
  <cp:lastPrinted>2016-04-06T20:47:15Z</cp:lastPrinted>
  <dcterms:created xsi:type="dcterms:W3CDTF">2016-03-08T19:19:47Z</dcterms:created>
  <dcterms:modified xsi:type="dcterms:W3CDTF">2016-05-04T14:10:51Z</dcterms:modified>
  <cp:category/>
  <cp:version/>
  <cp:contentType/>
  <cp:contentStatus/>
</cp:coreProperties>
</file>