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09A" sheetId="1" r:id="rId1"/>
  </sheets>
  <definedNames>
    <definedName name="_xlnm.Print_Titles" localSheetId="0">'BCI009A'!$1:$7</definedName>
  </definedNames>
  <calcPr fullCalcOnLoad="1"/>
</workbook>
</file>

<file path=xl/sharedStrings.xml><?xml version="1.0" encoding="utf-8"?>
<sst xmlns="http://schemas.openxmlformats.org/spreadsheetml/2006/main" count="82" uniqueCount="80">
  <si>
    <t>POLIMEROS DE ETILENO, PROPILENO E ESTIRENO</t>
  </si>
  <si>
    <t>ARROZ EM GRAOS, INCLUSIVE ARROZ QUEBRADO</t>
  </si>
  <si>
    <t>TRIGO EM GRAOS</t>
  </si>
  <si>
    <t>OLEOS BRUTOS DE PETROLEO</t>
  </si>
  <si>
    <t>ALUMINIO EM BRUTO</t>
  </si>
  <si>
    <t>VEICULOS DE CARGA</t>
  </si>
  <si>
    <t>BORRACHA SINTETICA E BORRACHA ARTIFICIAL</t>
  </si>
  <si>
    <t>MOTORES,GERADORES E TRANSFORMADORES ELETR.E SUAS PARTES</t>
  </si>
  <si>
    <t>OLEO DE SOJA EM BRUTO</t>
  </si>
  <si>
    <t>SUCOS E EXTRATOS VEGETAIS E MATERIAS PECTICAS</t>
  </si>
  <si>
    <t>MINERIOS DE COBRE E SEUS CONCENTRADOS</t>
  </si>
  <si>
    <t>DEMAIS PRODUTOS BASICOS</t>
  </si>
  <si>
    <t>FERRO-LIGAS</t>
  </si>
  <si>
    <t>ZINCO EM BRUTO</t>
  </si>
  <si>
    <t>DEMAIS PRODUTOS MANUFATURADOS</t>
  </si>
  <si>
    <t>PARTES E PECAS PARA VEICULOS AUTOMOVEIS E TRATORES</t>
  </si>
  <si>
    <t>DEMAIS PRODUTOS SEMIMANUFATURADOS</t>
  </si>
  <si>
    <t>AUTOMOVEIS DE PASSAGEIROS</t>
  </si>
  <si>
    <t>CARNE DE BOVINO CONGELADA, FRESCA OU REFRIGERADA</t>
  </si>
  <si>
    <t>PRODUTOS SEMIMANUFATURADOS DE FERRO OU ACOS</t>
  </si>
  <si>
    <t>TOTAL GERAL</t>
  </si>
  <si>
    <t>DISCRIMINAÇÃO</t>
  </si>
  <si>
    <t>PRODUTO POR FATOR AGREGADO</t>
  </si>
  <si>
    <t>MINISTÉRIO DO DESENVOLVIMENTO</t>
  </si>
  <si>
    <t>Secretaria de Comércio Exterior</t>
  </si>
  <si>
    <t>VL_FOB</t>
  </si>
  <si>
    <t>KG_LIQUIDO</t>
  </si>
  <si>
    <t>Var Abs US$ FOB</t>
  </si>
  <si>
    <t>Var. Rel US$ FOB (%)</t>
  </si>
  <si>
    <t>IMPORTAÇÃO BRASILEIRA</t>
  </si>
  <si>
    <t>HULHAS,MESMO EM PO, MAS NAO AGLOMERADAS</t>
  </si>
  <si>
    <t>GAS NATURAL</t>
  </si>
  <si>
    <t>SALMOES-DO-PACIFICO, ETC.FRESCOS,REFRIG.EXC.FILES,ETC.</t>
  </si>
  <si>
    <t>ALHOS COMUNS FRESCOS OU REFRIGERADOS</t>
  </si>
  <si>
    <t>FILES DE PEIXES CONGELADOS, EXCETO DE MERLUZA</t>
  </si>
  <si>
    <t>CACAU INTEIRO OU PARTIDO, EM BRUTO OU TORRADO</t>
  </si>
  <si>
    <t>BORRACHA NATURAL,BALATA,GUTA-PERCHA,GUAIULE,CHICLE,ETC.</t>
  </si>
  <si>
    <t>ENXOFRE, EXC.O ENXOFRE SUBLIMADO,PRECIPITADO E COLOIDAL</t>
  </si>
  <si>
    <t>COQUES E SEMICOQUES DE HULHA,DE LINHITA OU DE TURFA,ETC</t>
  </si>
  <si>
    <t>CEVADA EM GRAOS</t>
  </si>
  <si>
    <t>SOJA EM GRAOS</t>
  </si>
  <si>
    <t>FOSFATOS DE CALCIO E DE ALUMINOCALCICOS E CRE FOSFATADO</t>
  </si>
  <si>
    <t>MINERIOS DE ZINCO E SEUS CONCENTRADOS</t>
  </si>
  <si>
    <t>PERAS FRESCAS</t>
  </si>
  <si>
    <t>CEBOLAS FRESCAS OU REFRIGERADAS</t>
  </si>
  <si>
    <t>CLORETO DE POTASSIO</t>
  </si>
  <si>
    <t>CATODOS DE COBRE E SEUS ELEMENTOS</t>
  </si>
  <si>
    <t>PASTAS QUIMICAS DE MADEIRA</t>
  </si>
  <si>
    <t>AZEITE DE OLIVA, VIRGEM</t>
  </si>
  <si>
    <t>LIGAS DE ALUMINIO,EM BRUTO</t>
  </si>
  <si>
    <t>CHUMBO EM FORMAS BRUTAS</t>
  </si>
  <si>
    <t>PALADIO EM FORMAS BRUTAS OU SEMIMANUFATURADOS OU EM PO</t>
  </si>
  <si>
    <t>PRATA EM FORMAS BRUTAS</t>
  </si>
  <si>
    <t>COUROS E PELES, EXCETO EM BRUTO</t>
  </si>
  <si>
    <t>SULFATO DE POTASSIO</t>
  </si>
  <si>
    <t>PLATINA EM FORMAS BRUTAS OU SEMIMANUFATURADOS OU EM PO</t>
  </si>
  <si>
    <t>GRANALHAS E POS DE FERRO OU ACO</t>
  </si>
  <si>
    <t>MEDICAMENTOS PARA MEDICINA HUMANA E VETERINARIA</t>
  </si>
  <si>
    <t>CIRCUITOS INTEGRADOS E MICROCONJUNTOS ELETRONICOS</t>
  </si>
  <si>
    <t>COMPOSTOS HETEROCICLICOS, SEUS SAIS E SULFONAMIDAS</t>
  </si>
  <si>
    <t>OLEOS COMBUSTIVEIS (OLEO DIESEL,"FUEL-OIL",ETC.)</t>
  </si>
  <si>
    <t>CIRCUITOS IMPRESSOS E OUTS.PARTES P/APARS.DE TELEFONIA</t>
  </si>
  <si>
    <t>NAFTAS</t>
  </si>
  <si>
    <t>PLATAFORMAS DE PERFURACAO OU DE EXPLORACAO, DRAGAS,ETC.</t>
  </si>
  <si>
    <t>PARTES DE MOTORES E TURBINAS PARA AVIACAO</t>
  </si>
  <si>
    <t>INSTRUMENTOS E APARELHOS DE MEDIDA, DE VERIFICACAO, ETC</t>
  </si>
  <si>
    <t>ROLAMENTOS E ENGRENAGENS, SUAS PARTES E PECAS</t>
  </si>
  <si>
    <t>ADUBOS OU FERTILIZ.CONT.NITROGENIO,FOSFORO E POTASSIO</t>
  </si>
  <si>
    <t>PARTES E PECAS DE AVIOES, HELICOPTEROS,OUTS.VEIC.AEREOS</t>
  </si>
  <si>
    <t>GAS NATURAL LIQUEFEITO</t>
  </si>
  <si>
    <t>PARTES DE APARELHOS TRANSMISSORES OU RECEPTORES</t>
  </si>
  <si>
    <t>02. PRODUTOS SEMIMANUFATURADOS</t>
  </si>
  <si>
    <t>03. PRODUTOS MANUFATURADOS</t>
  </si>
  <si>
    <t>01. PRODUTOS BASICOS</t>
  </si>
  <si>
    <t>PRODUTOS INDUSTRIALIZADOS (02 + 03)</t>
  </si>
  <si>
    <t>JANEIRO-ABRIL 2016</t>
  </si>
  <si>
    <t>JANEIRO-ABRIL</t>
  </si>
  <si>
    <t>BCI009A</t>
  </si>
  <si>
    <t>RODIO EM FORMAS BRUTAS OU SEMIMANUFATURADOS OU EM PO</t>
  </si>
  <si>
    <t>INSETICIDAS, FORMICIDAS, HERBICIDAS E PRODS.SEMELHANTES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</si>
</sst>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 ;\-#,##0\ "/>
    <numFmt numFmtId="17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74" fontId="40" fillId="0" borderId="10" xfId="60" applyNumberFormat="1" applyFont="1" applyBorder="1" applyAlignment="1">
      <alignment horizontal="right" vertical="center" wrapText="1"/>
    </xf>
    <xf numFmtId="169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4" fontId="40" fillId="0" borderId="10" xfId="6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/>
    </xf>
    <xf numFmtId="169" fontId="40" fillId="0" borderId="0" xfId="0" applyNumberFormat="1" applyFont="1" applyBorder="1" applyAlignment="1">
      <alignment vertical="center"/>
    </xf>
    <xf numFmtId="174" fontId="40" fillId="0" borderId="0" xfId="60" applyNumberFormat="1" applyFont="1" applyBorder="1" applyAlignment="1">
      <alignment horizontal="right" vertical="center" wrapText="1"/>
    </xf>
    <xf numFmtId="4" fontId="40" fillId="0" borderId="0" xfId="6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69" fontId="39" fillId="0" borderId="10" xfId="6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169" fontId="41" fillId="0" borderId="10" xfId="60" applyNumberFormat="1" applyFont="1" applyBorder="1" applyAlignment="1">
      <alignment horizontal="center" vertical="center" wrapText="1"/>
    </xf>
    <xf numFmtId="174" fontId="41" fillId="0" borderId="10" xfId="60" applyNumberFormat="1" applyFont="1" applyBorder="1" applyAlignment="1">
      <alignment horizontal="right" vertical="center" wrapText="1"/>
    </xf>
    <xf numFmtId="4" fontId="41" fillId="0" borderId="10" xfId="6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 customHeight="1"/>
  <cols>
    <col min="1" max="1" width="47.421875" style="13" bestFit="1" customWidth="1"/>
    <col min="2" max="2" width="12.57421875" style="13" bestFit="1" customWidth="1"/>
    <col min="3" max="3" width="13.57421875" style="13" bestFit="1" customWidth="1"/>
    <col min="4" max="4" width="15.140625" style="13" customWidth="1"/>
    <col min="5" max="5" width="13.57421875" style="13" bestFit="1" customWidth="1"/>
    <col min="6" max="6" width="12.7109375" style="13" bestFit="1" customWidth="1"/>
    <col min="7" max="7" width="7.57421875" style="13" bestFit="1" customWidth="1"/>
    <col min="8" max="10" width="9.140625" style="13" customWidth="1"/>
    <col min="11" max="11" width="14.28125" style="13" bestFit="1" customWidth="1"/>
    <col min="12" max="16384" width="9.140625" style="13" customWidth="1"/>
  </cols>
  <sheetData>
    <row r="1" spans="1:7" ht="15" customHeight="1">
      <c r="A1" s="28" t="s">
        <v>23</v>
      </c>
      <c r="C1" s="27" t="s">
        <v>29</v>
      </c>
      <c r="G1" s="25" t="s">
        <v>77</v>
      </c>
    </row>
    <row r="2" spans="1:3" ht="15" customHeight="1">
      <c r="A2" s="29" t="s">
        <v>24</v>
      </c>
      <c r="C2" s="27" t="s">
        <v>22</v>
      </c>
    </row>
    <row r="3" spans="2:3" ht="15" customHeight="1">
      <c r="B3" s="14"/>
      <c r="C3" s="27" t="s">
        <v>75</v>
      </c>
    </row>
    <row r="5" spans="1:7" ht="12.75" customHeight="1">
      <c r="A5" s="1"/>
      <c r="B5" s="30" t="s">
        <v>76</v>
      </c>
      <c r="C5" s="30"/>
      <c r="D5" s="30"/>
      <c r="E5" s="30"/>
      <c r="F5" s="30"/>
      <c r="G5" s="30"/>
    </row>
    <row r="6" spans="1:7" ht="38.25" customHeight="1">
      <c r="A6" s="15" t="s">
        <v>21</v>
      </c>
      <c r="B6" s="31">
        <v>2016</v>
      </c>
      <c r="C6" s="32"/>
      <c r="D6" s="31">
        <v>2015</v>
      </c>
      <c r="E6" s="32"/>
      <c r="F6" s="16" t="s">
        <v>27</v>
      </c>
      <c r="G6" s="16" t="s">
        <v>28</v>
      </c>
    </row>
    <row r="7" spans="1:7" ht="12.75" customHeight="1">
      <c r="A7" s="17" t="s">
        <v>20</v>
      </c>
      <c r="B7" s="18">
        <v>42697960649</v>
      </c>
      <c r="C7" s="18">
        <v>44256183551</v>
      </c>
      <c r="D7" s="18">
        <v>62990748618</v>
      </c>
      <c r="E7" s="18">
        <v>50265105892</v>
      </c>
      <c r="F7" s="19">
        <f>B7-D7</f>
        <v>-20292787969</v>
      </c>
      <c r="G7" s="20">
        <f>(B7-D7)/D7*100</f>
        <v>-32.215505315015754</v>
      </c>
    </row>
    <row r="8" spans="1:7" ht="12.75" customHeight="1">
      <c r="A8" s="5"/>
      <c r="B8" s="21" t="s">
        <v>25</v>
      </c>
      <c r="C8" s="21" t="s">
        <v>26</v>
      </c>
      <c r="D8" s="21" t="s">
        <v>25</v>
      </c>
      <c r="E8" s="21" t="s">
        <v>26</v>
      </c>
      <c r="F8" s="6"/>
      <c r="G8" s="6"/>
    </row>
    <row r="9" spans="1:7" ht="12.75" customHeight="1">
      <c r="A9" s="26" t="s">
        <v>73</v>
      </c>
      <c r="B9" s="3">
        <v>4607413421</v>
      </c>
      <c r="C9" s="3">
        <v>20547061805</v>
      </c>
      <c r="D9" s="3">
        <v>6802460427</v>
      </c>
      <c r="E9" s="3">
        <v>22208560415</v>
      </c>
      <c r="F9" s="2">
        <f>B9-D9</f>
        <v>-2195047006</v>
      </c>
      <c r="G9" s="7">
        <f>IF(D9=0,0,(B9-D9)/D9*100)</f>
        <v>-32.26842742498765</v>
      </c>
    </row>
    <row r="10" spans="1:7" ht="12.75" customHeight="1">
      <c r="A10" s="4" t="s">
        <v>3</v>
      </c>
      <c r="B10" s="3">
        <v>1077536499</v>
      </c>
      <c r="C10" s="3">
        <v>3514495431</v>
      </c>
      <c r="D10" s="3">
        <v>1985108233</v>
      </c>
      <c r="E10" s="3">
        <v>3953124454</v>
      </c>
      <c r="F10" s="2">
        <f aca="true" t="shared" si="0" ref="F10:F30">B10-D10</f>
        <v>-907571734</v>
      </c>
      <c r="G10" s="7">
        <f aca="true" t="shared" si="1" ref="G10:G30">IF(D10=0,0,(B10-D10)/D10*100)</f>
        <v>-45.71900508560331</v>
      </c>
    </row>
    <row r="11" spans="1:7" ht="12.75" customHeight="1">
      <c r="A11" s="4" t="s">
        <v>30</v>
      </c>
      <c r="B11" s="3">
        <v>568563330</v>
      </c>
      <c r="C11" s="3">
        <v>7855422315</v>
      </c>
      <c r="D11" s="3">
        <v>813459081</v>
      </c>
      <c r="E11" s="3">
        <v>8475651327</v>
      </c>
      <c r="F11" s="2">
        <f t="shared" si="0"/>
        <v>-244895751</v>
      </c>
      <c r="G11" s="7">
        <f t="shared" si="1"/>
        <v>-30.10547877822511</v>
      </c>
    </row>
    <row r="12" spans="1:7" ht="12.75" customHeight="1">
      <c r="A12" s="4" t="s">
        <v>31</v>
      </c>
      <c r="B12" s="3">
        <v>528283237</v>
      </c>
      <c r="C12" s="3">
        <v>2857684205</v>
      </c>
      <c r="D12" s="3">
        <v>1055808992</v>
      </c>
      <c r="E12" s="3">
        <v>3091870250</v>
      </c>
      <c r="F12" s="2">
        <f t="shared" si="0"/>
        <v>-527525755</v>
      </c>
      <c r="G12" s="7">
        <f t="shared" si="1"/>
        <v>-49.96412788649559</v>
      </c>
    </row>
    <row r="13" spans="1:7" ht="12.75" customHeight="1">
      <c r="A13" s="4" t="s">
        <v>2</v>
      </c>
      <c r="B13" s="3">
        <v>359566122</v>
      </c>
      <c r="C13" s="3">
        <v>1843035167</v>
      </c>
      <c r="D13" s="3">
        <v>415692749</v>
      </c>
      <c r="E13" s="3">
        <v>1623939903</v>
      </c>
      <c r="F13" s="2">
        <f t="shared" si="0"/>
        <v>-56126627</v>
      </c>
      <c r="G13" s="7">
        <f t="shared" si="1"/>
        <v>-13.501949970265178</v>
      </c>
    </row>
    <row r="14" spans="1:11" ht="12.75" customHeight="1">
      <c r="A14" s="4" t="s">
        <v>10</v>
      </c>
      <c r="B14" s="3">
        <v>203727085</v>
      </c>
      <c r="C14" s="3">
        <v>161192638</v>
      </c>
      <c r="D14" s="3">
        <v>303739635</v>
      </c>
      <c r="E14" s="3">
        <v>180624445</v>
      </c>
      <c r="F14" s="2">
        <f t="shared" si="0"/>
        <v>-100012550</v>
      </c>
      <c r="G14" s="7">
        <f t="shared" si="1"/>
        <v>-32.927065972144206</v>
      </c>
      <c r="K14" s="14"/>
    </row>
    <row r="15" spans="1:7" ht="12.75" customHeight="1">
      <c r="A15" s="4" t="s">
        <v>32</v>
      </c>
      <c r="B15" s="3">
        <v>127885090</v>
      </c>
      <c r="C15" s="3">
        <v>23626409</v>
      </c>
      <c r="D15" s="3">
        <v>139348220</v>
      </c>
      <c r="E15" s="3">
        <v>26290301</v>
      </c>
      <c r="F15" s="2">
        <f t="shared" si="0"/>
        <v>-11463130</v>
      </c>
      <c r="G15" s="7">
        <f t="shared" si="1"/>
        <v>-8.226247884615963</v>
      </c>
    </row>
    <row r="16" spans="1:7" ht="12.75" customHeight="1">
      <c r="A16" s="4" t="s">
        <v>33</v>
      </c>
      <c r="B16" s="3">
        <v>115404472</v>
      </c>
      <c r="C16" s="3">
        <v>65982080</v>
      </c>
      <c r="D16" s="3">
        <v>61496764</v>
      </c>
      <c r="E16" s="3">
        <v>58103505</v>
      </c>
      <c r="F16" s="2">
        <f t="shared" si="0"/>
        <v>53907708</v>
      </c>
      <c r="G16" s="7">
        <f t="shared" si="1"/>
        <v>87.65942220959789</v>
      </c>
    </row>
    <row r="17" spans="1:7" ht="12.75" customHeight="1">
      <c r="A17" s="4" t="s">
        <v>34</v>
      </c>
      <c r="B17" s="3">
        <v>93982826</v>
      </c>
      <c r="C17" s="3">
        <v>38695653</v>
      </c>
      <c r="D17" s="3">
        <v>118396588</v>
      </c>
      <c r="E17" s="3">
        <v>30853442</v>
      </c>
      <c r="F17" s="2">
        <f t="shared" si="0"/>
        <v>-24413762</v>
      </c>
      <c r="G17" s="7">
        <f t="shared" si="1"/>
        <v>-20.620325646546505</v>
      </c>
    </row>
    <row r="18" spans="1:7" ht="12.75" customHeight="1">
      <c r="A18" s="4" t="s">
        <v>36</v>
      </c>
      <c r="B18" s="3">
        <v>88194003</v>
      </c>
      <c r="C18" s="3">
        <v>69833058</v>
      </c>
      <c r="D18" s="3">
        <v>129155735</v>
      </c>
      <c r="E18" s="3">
        <v>81406137</v>
      </c>
      <c r="F18" s="2">
        <f t="shared" si="0"/>
        <v>-40961732</v>
      </c>
      <c r="G18" s="7">
        <f t="shared" si="1"/>
        <v>-31.71499275661278</v>
      </c>
    </row>
    <row r="19" spans="1:7" ht="12.75" customHeight="1">
      <c r="A19" s="4" t="s">
        <v>18</v>
      </c>
      <c r="B19" s="3">
        <v>75078140</v>
      </c>
      <c r="C19" s="3">
        <v>16013228</v>
      </c>
      <c r="D19" s="3">
        <v>110344862</v>
      </c>
      <c r="E19" s="3">
        <v>16748294</v>
      </c>
      <c r="F19" s="2">
        <f t="shared" si="0"/>
        <v>-35266722</v>
      </c>
      <c r="G19" s="7">
        <f t="shared" si="1"/>
        <v>-31.960456844832517</v>
      </c>
    </row>
    <row r="20" spans="1:7" ht="12.75" customHeight="1">
      <c r="A20" s="4" t="s">
        <v>35</v>
      </c>
      <c r="B20" s="3">
        <v>67673498</v>
      </c>
      <c r="C20" s="3">
        <v>22000768</v>
      </c>
      <c r="D20" s="3">
        <v>33252423</v>
      </c>
      <c r="E20" s="3">
        <v>11018515</v>
      </c>
      <c r="F20" s="2">
        <f t="shared" si="0"/>
        <v>34421075</v>
      </c>
      <c r="G20" s="7">
        <f t="shared" si="1"/>
        <v>103.51448674883031</v>
      </c>
    </row>
    <row r="21" spans="1:7" ht="12.75" customHeight="1">
      <c r="A21" s="4" t="s">
        <v>37</v>
      </c>
      <c r="B21" s="3">
        <v>63591101</v>
      </c>
      <c r="C21" s="3">
        <v>523492675</v>
      </c>
      <c r="D21" s="3">
        <v>104382457</v>
      </c>
      <c r="E21" s="3">
        <v>679336845</v>
      </c>
      <c r="F21" s="2">
        <f t="shared" si="0"/>
        <v>-40791356</v>
      </c>
      <c r="G21" s="7">
        <f t="shared" si="1"/>
        <v>-39.07874672848523</v>
      </c>
    </row>
    <row r="22" spans="1:7" ht="12.75" customHeight="1">
      <c r="A22" s="4" t="s">
        <v>39</v>
      </c>
      <c r="B22" s="3">
        <v>58382937</v>
      </c>
      <c r="C22" s="3">
        <v>211730194</v>
      </c>
      <c r="D22" s="3">
        <v>63414034</v>
      </c>
      <c r="E22" s="3">
        <v>212664120</v>
      </c>
      <c r="F22" s="2">
        <f t="shared" si="0"/>
        <v>-5031097</v>
      </c>
      <c r="G22" s="7">
        <f t="shared" si="1"/>
        <v>-7.933728045120107</v>
      </c>
    </row>
    <row r="23" spans="1:7" ht="12.75" customHeight="1">
      <c r="A23" s="4" t="s">
        <v>41</v>
      </c>
      <c r="B23" s="3">
        <v>58242057</v>
      </c>
      <c r="C23" s="3">
        <v>596164424</v>
      </c>
      <c r="D23" s="3">
        <v>64215531</v>
      </c>
      <c r="E23" s="3">
        <v>571941931</v>
      </c>
      <c r="F23" s="2">
        <f t="shared" si="0"/>
        <v>-5973474</v>
      </c>
      <c r="G23" s="7">
        <f t="shared" si="1"/>
        <v>-9.302226279184705</v>
      </c>
    </row>
    <row r="24" spans="1:7" ht="12.75" customHeight="1">
      <c r="A24" s="4" t="s">
        <v>40</v>
      </c>
      <c r="B24" s="3">
        <v>56532096</v>
      </c>
      <c r="C24" s="3">
        <v>195585292</v>
      </c>
      <c r="D24" s="3">
        <v>79321455</v>
      </c>
      <c r="E24" s="3">
        <v>233317040</v>
      </c>
      <c r="F24" s="2">
        <f t="shared" si="0"/>
        <v>-22789359</v>
      </c>
      <c r="G24" s="7">
        <f t="shared" si="1"/>
        <v>-28.730384484248304</v>
      </c>
    </row>
    <row r="25" spans="1:7" ht="12.75" customHeight="1">
      <c r="A25" s="4" t="s">
        <v>38</v>
      </c>
      <c r="B25" s="3">
        <v>51734375</v>
      </c>
      <c r="C25" s="3">
        <v>403991641</v>
      </c>
      <c r="D25" s="3">
        <v>158317371</v>
      </c>
      <c r="E25" s="3">
        <v>797556370</v>
      </c>
      <c r="F25" s="2">
        <f t="shared" si="0"/>
        <v>-106582996</v>
      </c>
      <c r="G25" s="7">
        <f t="shared" si="1"/>
        <v>-67.32236350741321</v>
      </c>
    </row>
    <row r="26" spans="1:7" ht="12.75" customHeight="1">
      <c r="A26" s="4" t="s">
        <v>42</v>
      </c>
      <c r="B26" s="3">
        <v>51665878</v>
      </c>
      <c r="C26" s="3">
        <v>97728481</v>
      </c>
      <c r="D26" s="3">
        <v>39700749</v>
      </c>
      <c r="E26" s="3">
        <v>52327730</v>
      </c>
      <c r="F26" s="2">
        <f t="shared" si="0"/>
        <v>11965129</v>
      </c>
      <c r="G26" s="7">
        <f t="shared" si="1"/>
        <v>30.13829537573712</v>
      </c>
    </row>
    <row r="27" spans="1:7" ht="12.75" customHeight="1">
      <c r="A27" s="4" t="s">
        <v>43</v>
      </c>
      <c r="B27" s="3">
        <v>48072986</v>
      </c>
      <c r="C27" s="3">
        <v>51195362</v>
      </c>
      <c r="D27" s="3">
        <v>66268008</v>
      </c>
      <c r="E27" s="3">
        <v>76981569</v>
      </c>
      <c r="F27" s="2">
        <f t="shared" si="0"/>
        <v>-18195022</v>
      </c>
      <c r="G27" s="7">
        <f t="shared" si="1"/>
        <v>-27.456720896152486</v>
      </c>
    </row>
    <row r="28" spans="1:7" ht="12.75" customHeight="1">
      <c r="A28" s="4" t="s">
        <v>1</v>
      </c>
      <c r="B28" s="3">
        <v>45815937</v>
      </c>
      <c r="C28" s="3">
        <v>141040117</v>
      </c>
      <c r="D28" s="3">
        <v>53865457</v>
      </c>
      <c r="E28" s="3">
        <v>127863925</v>
      </c>
      <c r="F28" s="2">
        <f t="shared" si="0"/>
        <v>-8049520</v>
      </c>
      <c r="G28" s="7">
        <f t="shared" si="1"/>
        <v>-14.94375142867534</v>
      </c>
    </row>
    <row r="29" spans="1:7" ht="12.75" customHeight="1">
      <c r="A29" s="4" t="s">
        <v>44</v>
      </c>
      <c r="B29" s="3">
        <v>44691258</v>
      </c>
      <c r="C29" s="3">
        <v>130638709</v>
      </c>
      <c r="D29" s="3">
        <v>24024526</v>
      </c>
      <c r="E29" s="3">
        <v>96455628</v>
      </c>
      <c r="F29" s="2">
        <f t="shared" si="0"/>
        <v>20666732</v>
      </c>
      <c r="G29" s="7">
        <f t="shared" si="1"/>
        <v>86.02347451100596</v>
      </c>
    </row>
    <row r="30" spans="1:7" ht="12.75" customHeight="1">
      <c r="A30" s="23" t="s">
        <v>11</v>
      </c>
      <c r="B30" s="3">
        <f>B9-(SUM(B10:B29))</f>
        <v>822790494</v>
      </c>
      <c r="C30" s="3">
        <f>C9-SUM(C10:C29)</f>
        <v>1727513958</v>
      </c>
      <c r="D30" s="3">
        <f>D9-SUM(D10:D29)</f>
        <v>983147557</v>
      </c>
      <c r="E30" s="3">
        <f>E9-SUM(E10:E29)</f>
        <v>1810484684</v>
      </c>
      <c r="F30" s="2">
        <f t="shared" si="0"/>
        <v>-160357063</v>
      </c>
      <c r="G30" s="7">
        <f t="shared" si="1"/>
        <v>-16.31057940980064</v>
      </c>
    </row>
    <row r="31" spans="1:7" ht="12.75" customHeight="1">
      <c r="A31" s="8"/>
      <c r="B31" s="9"/>
      <c r="C31" s="9"/>
      <c r="D31" s="9"/>
      <c r="E31" s="9"/>
      <c r="F31" s="10"/>
      <c r="G31" s="11"/>
    </row>
    <row r="32" spans="1:7" ht="12.75" customHeight="1">
      <c r="A32" s="22" t="s">
        <v>74</v>
      </c>
      <c r="B32" s="3">
        <f>B34+B57</f>
        <v>38090547228</v>
      </c>
      <c r="C32" s="3">
        <f>C34+C57</f>
        <v>23709121746</v>
      </c>
      <c r="D32" s="3">
        <f>D34+D57</f>
        <v>56188288191</v>
      </c>
      <c r="E32" s="3">
        <f>E34+E57</f>
        <v>28056545477</v>
      </c>
      <c r="F32" s="2">
        <f>B32-D32</f>
        <v>-18097740963</v>
      </c>
      <c r="G32" s="7">
        <f>IF(D32=0,0,(B32-D32)/D32*100)</f>
        <v>-32.209098275926515</v>
      </c>
    </row>
    <row r="33" spans="1:7" ht="12.75" customHeight="1">
      <c r="A33" s="12"/>
      <c r="B33" s="9"/>
      <c r="C33" s="9"/>
      <c r="D33" s="9"/>
      <c r="E33" s="9"/>
      <c r="F33" s="10"/>
      <c r="G33" s="11"/>
    </row>
    <row r="34" spans="1:7" ht="12.75" customHeight="1">
      <c r="A34" s="26" t="s">
        <v>71</v>
      </c>
      <c r="B34" s="3">
        <v>1729719094</v>
      </c>
      <c r="C34" s="3">
        <v>2763979064</v>
      </c>
      <c r="D34" s="3">
        <v>2187659575</v>
      </c>
      <c r="E34" s="3">
        <v>2385420605</v>
      </c>
      <c r="F34" s="2">
        <f>B34-D34</f>
        <v>-457940481</v>
      </c>
      <c r="G34" s="7">
        <f>IF(D34=0,0,(B34-D34)/D34*100)</f>
        <v>-20.932894963787955</v>
      </c>
    </row>
    <row r="35" spans="1:7" ht="12.75" customHeight="1">
      <c r="A35" s="4" t="s">
        <v>45</v>
      </c>
      <c r="B35" s="3">
        <v>562541043</v>
      </c>
      <c r="C35" s="3">
        <v>2136630142</v>
      </c>
      <c r="D35" s="3">
        <v>600117746</v>
      </c>
      <c r="E35" s="3">
        <v>1724051685</v>
      </c>
      <c r="F35" s="2">
        <f aca="true" t="shared" si="2" ref="F35:F55">B35-D35</f>
        <v>-37576703</v>
      </c>
      <c r="G35" s="7">
        <f aca="true" t="shared" si="3" ref="G35:G55">IF(D35=0,0,(B35-D35)/D35*100)</f>
        <v>-6.261555044899472</v>
      </c>
    </row>
    <row r="36" spans="1:7" ht="12.75" customHeight="1">
      <c r="A36" s="4" t="s">
        <v>46</v>
      </c>
      <c r="B36" s="3">
        <v>269366703</v>
      </c>
      <c r="C36" s="3">
        <v>57398582</v>
      </c>
      <c r="D36" s="3">
        <v>424689578</v>
      </c>
      <c r="E36" s="3">
        <v>69131682</v>
      </c>
      <c r="F36" s="2">
        <f t="shared" si="2"/>
        <v>-155322875</v>
      </c>
      <c r="G36" s="7">
        <f t="shared" si="3"/>
        <v>-36.57327211359069</v>
      </c>
    </row>
    <row r="37" spans="1:7" ht="12.75" customHeight="1">
      <c r="A37" s="4" t="s">
        <v>4</v>
      </c>
      <c r="B37" s="3">
        <v>165487068</v>
      </c>
      <c r="C37" s="3">
        <v>96688050</v>
      </c>
      <c r="D37" s="3">
        <v>210788626</v>
      </c>
      <c r="E37" s="3">
        <v>90267002</v>
      </c>
      <c r="F37" s="2">
        <f t="shared" si="2"/>
        <v>-45301558</v>
      </c>
      <c r="G37" s="7">
        <f t="shared" si="3"/>
        <v>-21.491462257550843</v>
      </c>
    </row>
    <row r="38" spans="1:7" ht="12.75" customHeight="1">
      <c r="A38" s="4" t="s">
        <v>6</v>
      </c>
      <c r="B38" s="3">
        <v>143375855</v>
      </c>
      <c r="C38" s="3">
        <v>80344077</v>
      </c>
      <c r="D38" s="3">
        <v>165563925</v>
      </c>
      <c r="E38" s="3">
        <v>70789178</v>
      </c>
      <c r="F38" s="2">
        <f t="shared" si="2"/>
        <v>-22188070</v>
      </c>
      <c r="G38" s="7">
        <f t="shared" si="3"/>
        <v>-13.401512436963547</v>
      </c>
    </row>
    <row r="39" spans="1:7" ht="12.75" customHeight="1">
      <c r="A39" s="4" t="s">
        <v>47</v>
      </c>
      <c r="B39" s="3">
        <v>103169040</v>
      </c>
      <c r="C39" s="3">
        <v>145587464</v>
      </c>
      <c r="D39" s="3">
        <v>111854121</v>
      </c>
      <c r="E39" s="3">
        <v>143652482</v>
      </c>
      <c r="F39" s="2">
        <f t="shared" si="2"/>
        <v>-8685081</v>
      </c>
      <c r="G39" s="7">
        <f t="shared" si="3"/>
        <v>-7.764649994433374</v>
      </c>
    </row>
    <row r="40" spans="1:7" ht="12.75" customHeight="1">
      <c r="A40" s="4" t="s">
        <v>48</v>
      </c>
      <c r="B40" s="3">
        <v>61281494</v>
      </c>
      <c r="C40" s="3">
        <v>11960997</v>
      </c>
      <c r="D40" s="3">
        <v>91635610</v>
      </c>
      <c r="E40" s="3">
        <v>18969632</v>
      </c>
      <c r="F40" s="2">
        <f t="shared" si="2"/>
        <v>-30354116</v>
      </c>
      <c r="G40" s="7">
        <f t="shared" si="3"/>
        <v>-33.12480377442787</v>
      </c>
    </row>
    <row r="41" spans="1:7" ht="12.75" customHeight="1">
      <c r="A41" s="4" t="s">
        <v>50</v>
      </c>
      <c r="B41" s="3">
        <v>39343531</v>
      </c>
      <c r="C41" s="3">
        <v>21097834</v>
      </c>
      <c r="D41" s="3">
        <v>52571426</v>
      </c>
      <c r="E41" s="3">
        <v>26205830</v>
      </c>
      <c r="F41" s="2">
        <f t="shared" si="2"/>
        <v>-13227895</v>
      </c>
      <c r="G41" s="7">
        <f t="shared" si="3"/>
        <v>-25.161758024216425</v>
      </c>
    </row>
    <row r="42" spans="1:7" ht="12.75" customHeight="1">
      <c r="A42" s="4" t="s">
        <v>12</v>
      </c>
      <c r="B42" s="3">
        <v>38881981</v>
      </c>
      <c r="C42" s="3">
        <v>26475671</v>
      </c>
      <c r="D42" s="3">
        <v>76723690</v>
      </c>
      <c r="E42" s="3">
        <v>44101976</v>
      </c>
      <c r="F42" s="2">
        <f t="shared" si="2"/>
        <v>-37841709</v>
      </c>
      <c r="G42" s="7">
        <f t="shared" si="3"/>
        <v>-49.32206597466832</v>
      </c>
    </row>
    <row r="43" spans="1:7" ht="12.75" customHeight="1">
      <c r="A43" s="4" t="s">
        <v>49</v>
      </c>
      <c r="B43" s="3">
        <v>37132668</v>
      </c>
      <c r="C43" s="3">
        <v>19546291</v>
      </c>
      <c r="D43" s="3">
        <v>73179373</v>
      </c>
      <c r="E43" s="3">
        <v>29619724</v>
      </c>
      <c r="F43" s="2">
        <f t="shared" si="2"/>
        <v>-36046705</v>
      </c>
      <c r="G43" s="7">
        <f t="shared" si="3"/>
        <v>-49.25801291027733</v>
      </c>
    </row>
    <row r="44" spans="1:7" ht="12.75" customHeight="1">
      <c r="A44" s="4" t="s">
        <v>51</v>
      </c>
      <c r="B44" s="3">
        <v>35938496</v>
      </c>
      <c r="C44" s="3">
        <v>2117</v>
      </c>
      <c r="D44" s="3">
        <v>57702758</v>
      </c>
      <c r="E44" s="3">
        <v>2260</v>
      </c>
      <c r="F44" s="2">
        <f t="shared" si="2"/>
        <v>-21764262</v>
      </c>
      <c r="G44" s="7">
        <f t="shared" si="3"/>
        <v>-37.71788863194373</v>
      </c>
    </row>
    <row r="45" spans="1:7" ht="12.75" customHeight="1">
      <c r="A45" s="4" t="s">
        <v>52</v>
      </c>
      <c r="B45" s="3">
        <v>34031069</v>
      </c>
      <c r="C45" s="3">
        <v>71249</v>
      </c>
      <c r="D45" s="3">
        <v>39591564</v>
      </c>
      <c r="E45" s="3">
        <v>73974</v>
      </c>
      <c r="F45" s="2">
        <f t="shared" si="2"/>
        <v>-5560495</v>
      </c>
      <c r="G45" s="7">
        <f t="shared" si="3"/>
        <v>-14.044645975592173</v>
      </c>
    </row>
    <row r="46" spans="1:7" ht="12.75" customHeight="1">
      <c r="A46" s="4" t="s">
        <v>9</v>
      </c>
      <c r="B46" s="3">
        <v>29120526</v>
      </c>
      <c r="C46" s="3">
        <v>2598345</v>
      </c>
      <c r="D46" s="3">
        <v>34827919</v>
      </c>
      <c r="E46" s="3">
        <v>3672239</v>
      </c>
      <c r="F46" s="2">
        <f t="shared" si="2"/>
        <v>-5707393</v>
      </c>
      <c r="G46" s="7">
        <f t="shared" si="3"/>
        <v>-16.38740747042624</v>
      </c>
    </row>
    <row r="47" spans="1:7" ht="12.75" customHeight="1">
      <c r="A47" s="4" t="s">
        <v>13</v>
      </c>
      <c r="B47" s="3">
        <v>16606221</v>
      </c>
      <c r="C47" s="3">
        <v>9292892</v>
      </c>
      <c r="D47" s="3">
        <v>17581513</v>
      </c>
      <c r="E47" s="3">
        <v>7642978</v>
      </c>
      <c r="F47" s="2">
        <f t="shared" si="2"/>
        <v>-975292</v>
      </c>
      <c r="G47" s="7">
        <f t="shared" si="3"/>
        <v>-5.547258646056229</v>
      </c>
    </row>
    <row r="48" spans="1:7" ht="12.75" customHeight="1">
      <c r="A48" s="4" t="s">
        <v>8</v>
      </c>
      <c r="B48" s="3">
        <v>13332886</v>
      </c>
      <c r="C48" s="3">
        <v>20500000</v>
      </c>
      <c r="D48" s="3">
        <v>867600</v>
      </c>
      <c r="E48" s="3">
        <v>1320000</v>
      </c>
      <c r="F48" s="2">
        <f t="shared" si="2"/>
        <v>12465286</v>
      </c>
      <c r="G48" s="7">
        <f t="shared" si="3"/>
        <v>1436.7549562010145</v>
      </c>
    </row>
    <row r="49" spans="1:7" ht="12.75" customHeight="1">
      <c r="A49" s="4" t="s">
        <v>19</v>
      </c>
      <c r="B49" s="3">
        <v>12092641</v>
      </c>
      <c r="C49" s="3">
        <v>30471882</v>
      </c>
      <c r="D49" s="3">
        <v>15712728</v>
      </c>
      <c r="E49" s="3">
        <v>22382459</v>
      </c>
      <c r="F49" s="2">
        <f t="shared" si="2"/>
        <v>-3620087</v>
      </c>
      <c r="G49" s="7">
        <f t="shared" si="3"/>
        <v>-23.03920108589673</v>
      </c>
    </row>
    <row r="50" spans="1:7" ht="12.75" customHeight="1">
      <c r="A50" s="4" t="s">
        <v>54</v>
      </c>
      <c r="B50" s="3">
        <v>11976846</v>
      </c>
      <c r="C50" s="3">
        <v>20986875</v>
      </c>
      <c r="D50" s="3">
        <v>14898652</v>
      </c>
      <c r="E50" s="3">
        <v>20057004</v>
      </c>
      <c r="F50" s="2">
        <f t="shared" si="2"/>
        <v>-2921806</v>
      </c>
      <c r="G50" s="7">
        <f t="shared" si="3"/>
        <v>-19.611210463872837</v>
      </c>
    </row>
    <row r="51" spans="1:7" ht="12.75" customHeight="1">
      <c r="A51" s="4" t="s">
        <v>55</v>
      </c>
      <c r="B51" s="3">
        <v>8696554</v>
      </c>
      <c r="C51" s="3">
        <v>315</v>
      </c>
      <c r="D51" s="3">
        <v>11216902</v>
      </c>
      <c r="E51" s="3">
        <v>289</v>
      </c>
      <c r="F51" s="2">
        <f t="shared" si="2"/>
        <v>-2520348</v>
      </c>
      <c r="G51" s="7">
        <f t="shared" si="3"/>
        <v>-22.46919871458269</v>
      </c>
    </row>
    <row r="52" spans="1:7" ht="12.75" customHeight="1">
      <c r="A52" s="4" t="s">
        <v>53</v>
      </c>
      <c r="B52" s="3">
        <v>7576607</v>
      </c>
      <c r="C52" s="3">
        <v>1809003</v>
      </c>
      <c r="D52" s="3">
        <v>4642192</v>
      </c>
      <c r="E52" s="3">
        <v>717765</v>
      </c>
      <c r="F52" s="2">
        <f t="shared" si="2"/>
        <v>2934415</v>
      </c>
      <c r="G52" s="7">
        <f t="shared" si="3"/>
        <v>63.21184044089516</v>
      </c>
    </row>
    <row r="53" spans="1:7" ht="12.75" customHeight="1">
      <c r="A53" s="4" t="s">
        <v>56</v>
      </c>
      <c r="B53" s="3">
        <v>5486862</v>
      </c>
      <c r="C53" s="3">
        <v>3230931</v>
      </c>
      <c r="D53" s="3">
        <v>10149107</v>
      </c>
      <c r="E53" s="3">
        <v>7045526</v>
      </c>
      <c r="F53" s="2">
        <f t="shared" si="2"/>
        <v>-4662245</v>
      </c>
      <c r="G53" s="7">
        <f t="shared" si="3"/>
        <v>-45.9374898697984</v>
      </c>
    </row>
    <row r="54" spans="1:7" ht="12.75" customHeight="1">
      <c r="A54" s="4" t="s">
        <v>78</v>
      </c>
      <c r="B54" s="3">
        <v>3557881</v>
      </c>
      <c r="C54" s="3">
        <v>174</v>
      </c>
      <c r="D54" s="3">
        <v>6514154</v>
      </c>
      <c r="E54" s="3">
        <v>188</v>
      </c>
      <c r="F54" s="2">
        <f t="shared" si="2"/>
        <v>-2956273</v>
      </c>
      <c r="G54" s="7">
        <f t="shared" si="3"/>
        <v>-45.3823013702163</v>
      </c>
    </row>
    <row r="55" spans="1:7" ht="12.75" customHeight="1">
      <c r="A55" s="23" t="s">
        <v>16</v>
      </c>
      <c r="B55" s="3">
        <f>B34-SUM(B35:B54)</f>
        <v>130723122</v>
      </c>
      <c r="C55" s="3">
        <f>C34-SUM(C35:C54)</f>
        <v>79286173</v>
      </c>
      <c r="D55" s="3">
        <f>D34-SUM(D35:D54)</f>
        <v>166830391</v>
      </c>
      <c r="E55" s="3">
        <f>E34-SUM(E35:E54)</f>
        <v>105716732</v>
      </c>
      <c r="F55" s="2">
        <f t="shared" si="2"/>
        <v>-36107269</v>
      </c>
      <c r="G55" s="7">
        <f t="shared" si="3"/>
        <v>-21.643100386907324</v>
      </c>
    </row>
    <row r="56" spans="1:7" ht="12.75" customHeight="1">
      <c r="A56" s="24"/>
      <c r="B56" s="9"/>
      <c r="C56" s="9"/>
      <c r="D56" s="9"/>
      <c r="E56" s="9"/>
      <c r="F56" s="10"/>
      <c r="G56" s="11"/>
    </row>
    <row r="57" spans="1:7" ht="12.75" customHeight="1">
      <c r="A57" s="26" t="s">
        <v>72</v>
      </c>
      <c r="B57" s="3">
        <v>36360828134</v>
      </c>
      <c r="C57" s="3">
        <v>20945142682</v>
      </c>
      <c r="D57" s="3">
        <v>54000628616</v>
      </c>
      <c r="E57" s="3">
        <v>25671124872</v>
      </c>
      <c r="F57" s="2">
        <f>B57-D57</f>
        <v>-17639800482</v>
      </c>
      <c r="G57" s="7">
        <f>IF(D57=0,0,(B57-D57)/D57*100)</f>
        <v>-32.66591692374013</v>
      </c>
    </row>
    <row r="58" spans="1:7" ht="12.75" customHeight="1">
      <c r="A58" s="4" t="s">
        <v>57</v>
      </c>
      <c r="B58" s="3">
        <v>1980500401</v>
      </c>
      <c r="C58" s="3">
        <v>11879991</v>
      </c>
      <c r="D58" s="3">
        <v>1866187170</v>
      </c>
      <c r="E58" s="3">
        <v>10411536</v>
      </c>
      <c r="F58" s="2">
        <f aca="true" t="shared" si="4" ref="F58:F78">B58-D58</f>
        <v>114313231</v>
      </c>
      <c r="G58" s="7">
        <f aca="true" t="shared" si="5" ref="G58:G78">IF(D58=0,0,(B58-D58)/D58*100)</f>
        <v>6.125496565277533</v>
      </c>
    </row>
    <row r="59" spans="1:7" ht="12.75" customHeight="1">
      <c r="A59" s="4" t="s">
        <v>15</v>
      </c>
      <c r="B59" s="3">
        <v>1431445091</v>
      </c>
      <c r="C59" s="3">
        <v>184243810</v>
      </c>
      <c r="D59" s="3">
        <v>1988333334</v>
      </c>
      <c r="E59" s="3">
        <v>263473958</v>
      </c>
      <c r="F59" s="2">
        <f t="shared" si="4"/>
        <v>-556888243</v>
      </c>
      <c r="G59" s="7">
        <f t="shared" si="5"/>
        <v>-28.007790921036786</v>
      </c>
    </row>
    <row r="60" spans="1:7" ht="12.75" customHeight="1">
      <c r="A60" s="4" t="s">
        <v>17</v>
      </c>
      <c r="B60" s="3">
        <v>854686584</v>
      </c>
      <c r="C60" s="3">
        <v>76012593</v>
      </c>
      <c r="D60" s="3">
        <v>1804333121</v>
      </c>
      <c r="E60" s="3">
        <v>148362222</v>
      </c>
      <c r="F60" s="2">
        <f t="shared" si="4"/>
        <v>-949646537</v>
      </c>
      <c r="G60" s="7">
        <f t="shared" si="5"/>
        <v>-52.631441830080995</v>
      </c>
    </row>
    <row r="61" spans="1:7" ht="12.75" customHeight="1">
      <c r="A61" s="4" t="s">
        <v>58</v>
      </c>
      <c r="B61" s="3">
        <v>833953522</v>
      </c>
      <c r="C61" s="3">
        <v>562557</v>
      </c>
      <c r="D61" s="3">
        <v>1430895512</v>
      </c>
      <c r="E61" s="3">
        <v>842508</v>
      </c>
      <c r="F61" s="2">
        <f t="shared" si="4"/>
        <v>-596941990</v>
      </c>
      <c r="G61" s="7">
        <f t="shared" si="5"/>
        <v>-41.71806990753913</v>
      </c>
    </row>
    <row r="62" spans="1:7" ht="12.75" customHeight="1">
      <c r="A62" s="4" t="s">
        <v>62</v>
      </c>
      <c r="B62" s="3">
        <v>782217506</v>
      </c>
      <c r="C62" s="3">
        <v>1979800811</v>
      </c>
      <c r="D62" s="3">
        <v>1215955402</v>
      </c>
      <c r="E62" s="3">
        <v>2086984239</v>
      </c>
      <c r="F62" s="2">
        <f t="shared" si="4"/>
        <v>-433737896</v>
      </c>
      <c r="G62" s="7">
        <f t="shared" si="5"/>
        <v>-35.6705431207912</v>
      </c>
    </row>
    <row r="63" spans="1:7" ht="12.75" customHeight="1">
      <c r="A63" s="4" t="s">
        <v>59</v>
      </c>
      <c r="B63" s="3">
        <v>736349751</v>
      </c>
      <c r="C63" s="3">
        <v>56728225</v>
      </c>
      <c r="D63" s="3">
        <v>754152566</v>
      </c>
      <c r="E63" s="3">
        <v>55495657</v>
      </c>
      <c r="F63" s="2">
        <f t="shared" si="4"/>
        <v>-17802815</v>
      </c>
      <c r="G63" s="7">
        <f t="shared" si="5"/>
        <v>-2.3606383910387705</v>
      </c>
    </row>
    <row r="64" spans="1:7" ht="12.75" customHeight="1">
      <c r="A64" s="4" t="s">
        <v>60</v>
      </c>
      <c r="B64" s="3">
        <v>720321474</v>
      </c>
      <c r="C64" s="3">
        <v>1826235614</v>
      </c>
      <c r="D64" s="3">
        <v>1637562645</v>
      </c>
      <c r="E64" s="3">
        <v>2660454173</v>
      </c>
      <c r="F64" s="2">
        <f t="shared" si="4"/>
        <v>-917241171</v>
      </c>
      <c r="G64" s="7">
        <f t="shared" si="5"/>
        <v>-56.012585155177376</v>
      </c>
    </row>
    <row r="65" spans="1:7" ht="12.75" customHeight="1">
      <c r="A65" s="4" t="s">
        <v>61</v>
      </c>
      <c r="B65" s="3">
        <v>709896596</v>
      </c>
      <c r="C65" s="3">
        <v>3410505</v>
      </c>
      <c r="D65" s="3">
        <v>1286976595</v>
      </c>
      <c r="E65" s="3">
        <v>5218848</v>
      </c>
      <c r="F65" s="2">
        <f t="shared" si="4"/>
        <v>-577079999</v>
      </c>
      <c r="G65" s="7">
        <f t="shared" si="5"/>
        <v>-44.839976207958934</v>
      </c>
    </row>
    <row r="66" spans="1:7" ht="12.75" customHeight="1">
      <c r="A66" s="4" t="s">
        <v>65</v>
      </c>
      <c r="B66" s="3">
        <v>650905738</v>
      </c>
      <c r="C66" s="3">
        <v>6747952</v>
      </c>
      <c r="D66" s="3">
        <v>884700830</v>
      </c>
      <c r="E66" s="3">
        <v>9839357</v>
      </c>
      <c r="F66" s="2">
        <f t="shared" si="4"/>
        <v>-233795092</v>
      </c>
      <c r="G66" s="7">
        <f t="shared" si="5"/>
        <v>-26.426457856945834</v>
      </c>
    </row>
    <row r="67" spans="1:7" ht="12.75" customHeight="1">
      <c r="A67" s="4" t="s">
        <v>64</v>
      </c>
      <c r="B67" s="3">
        <v>645459921</v>
      </c>
      <c r="C67" s="3">
        <v>157413</v>
      </c>
      <c r="D67" s="3">
        <v>700014462</v>
      </c>
      <c r="E67" s="3">
        <v>369444</v>
      </c>
      <c r="F67" s="2">
        <f t="shared" si="4"/>
        <v>-54554541</v>
      </c>
      <c r="G67" s="7">
        <f t="shared" si="5"/>
        <v>-7.793344846638325</v>
      </c>
    </row>
    <row r="68" spans="1:7" ht="12.75" customHeight="1">
      <c r="A68" s="4" t="s">
        <v>66</v>
      </c>
      <c r="B68" s="3">
        <v>525455550</v>
      </c>
      <c r="C68" s="3">
        <v>51115143</v>
      </c>
      <c r="D68" s="3">
        <v>736167941</v>
      </c>
      <c r="E68" s="3">
        <v>71717914</v>
      </c>
      <c r="F68" s="2">
        <f t="shared" si="4"/>
        <v>-210712391</v>
      </c>
      <c r="G68" s="7">
        <f t="shared" si="5"/>
        <v>-28.62286976444143</v>
      </c>
    </row>
    <row r="69" spans="1:7" ht="12.75" customHeight="1">
      <c r="A69" s="4" t="s">
        <v>7</v>
      </c>
      <c r="B69" s="3">
        <v>519900436</v>
      </c>
      <c r="C69" s="3">
        <v>49428772</v>
      </c>
      <c r="D69" s="3">
        <v>892825770</v>
      </c>
      <c r="E69" s="3">
        <v>95760195</v>
      </c>
      <c r="F69" s="2">
        <f t="shared" si="4"/>
        <v>-372925334</v>
      </c>
      <c r="G69" s="7">
        <f t="shared" si="5"/>
        <v>-41.76910507410645</v>
      </c>
    </row>
    <row r="70" spans="1:7" ht="12.75" customHeight="1">
      <c r="A70" s="4" t="s">
        <v>63</v>
      </c>
      <c r="B70" s="3">
        <v>519636847</v>
      </c>
      <c r="C70" s="3">
        <v>100636728</v>
      </c>
      <c r="D70" s="3">
        <v>428924454</v>
      </c>
      <c r="E70" s="3">
        <v>71883920</v>
      </c>
      <c r="F70" s="2">
        <f t="shared" si="4"/>
        <v>90712393</v>
      </c>
      <c r="G70" s="7">
        <f t="shared" si="5"/>
        <v>21.14880421343382</v>
      </c>
    </row>
    <row r="71" spans="1:7" ht="12.75" customHeight="1">
      <c r="A71" s="4" t="s">
        <v>67</v>
      </c>
      <c r="B71" s="3">
        <v>517382102</v>
      </c>
      <c r="C71" s="3">
        <v>1385274370</v>
      </c>
      <c r="D71" s="3">
        <v>435345170</v>
      </c>
      <c r="E71" s="3">
        <v>953283568</v>
      </c>
      <c r="F71" s="2">
        <f t="shared" si="4"/>
        <v>82036932</v>
      </c>
      <c r="G71" s="7">
        <f t="shared" si="5"/>
        <v>18.84411213290824</v>
      </c>
    </row>
    <row r="72" spans="1:7" ht="12.75" customHeight="1">
      <c r="A72" s="4" t="s">
        <v>69</v>
      </c>
      <c r="B72" s="3">
        <v>489953751</v>
      </c>
      <c r="C72" s="3">
        <v>1489570727</v>
      </c>
      <c r="D72" s="3">
        <v>1515450620</v>
      </c>
      <c r="E72" s="3">
        <v>2572350299</v>
      </c>
      <c r="F72" s="2">
        <f t="shared" si="4"/>
        <v>-1025496869</v>
      </c>
      <c r="G72" s="7">
        <f t="shared" si="5"/>
        <v>-67.66943478501463</v>
      </c>
    </row>
    <row r="73" spans="1:7" ht="12.75" customHeight="1">
      <c r="A73" s="4" t="s">
        <v>0</v>
      </c>
      <c r="B73" s="3">
        <v>480828848</v>
      </c>
      <c r="C73" s="3">
        <v>379086229</v>
      </c>
      <c r="D73" s="3">
        <v>829799366</v>
      </c>
      <c r="E73" s="3">
        <v>504399352</v>
      </c>
      <c r="F73" s="2">
        <f t="shared" si="4"/>
        <v>-348970518</v>
      </c>
      <c r="G73" s="7">
        <f t="shared" si="5"/>
        <v>-42.054806535005234</v>
      </c>
    </row>
    <row r="74" spans="1:7" ht="12.75" customHeight="1">
      <c r="A74" s="4" t="s">
        <v>5</v>
      </c>
      <c r="B74" s="3">
        <v>467396201</v>
      </c>
      <c r="C74" s="3">
        <v>34747997</v>
      </c>
      <c r="D74" s="3">
        <v>749703742</v>
      </c>
      <c r="E74" s="3">
        <v>51344979</v>
      </c>
      <c r="F74" s="2">
        <f t="shared" si="4"/>
        <v>-282307541</v>
      </c>
      <c r="G74" s="7">
        <f t="shared" si="5"/>
        <v>-37.65587994090605</v>
      </c>
    </row>
    <row r="75" spans="1:7" ht="12.75" customHeight="1">
      <c r="A75" s="4" t="s">
        <v>68</v>
      </c>
      <c r="B75" s="3">
        <v>433606960</v>
      </c>
      <c r="C75" s="3">
        <v>869084</v>
      </c>
      <c r="D75" s="3">
        <v>391830651</v>
      </c>
      <c r="E75" s="3">
        <v>797747</v>
      </c>
      <c r="F75" s="2">
        <f t="shared" si="4"/>
        <v>41776309</v>
      </c>
      <c r="G75" s="7">
        <f t="shared" si="5"/>
        <v>10.661827729245205</v>
      </c>
    </row>
    <row r="76" spans="1:7" ht="12.75" customHeight="1">
      <c r="A76" s="4" t="s">
        <v>70</v>
      </c>
      <c r="B76" s="3">
        <v>403448916</v>
      </c>
      <c r="C76" s="3">
        <v>18701617</v>
      </c>
      <c r="D76" s="3">
        <v>914580842</v>
      </c>
      <c r="E76" s="3">
        <v>40621505</v>
      </c>
      <c r="F76" s="2">
        <f t="shared" si="4"/>
        <v>-511131926</v>
      </c>
      <c r="G76" s="7">
        <f t="shared" si="5"/>
        <v>-55.887014305073315</v>
      </c>
    </row>
    <row r="77" spans="1:7" ht="12.75" customHeight="1">
      <c r="A77" s="4" t="s">
        <v>79</v>
      </c>
      <c r="B77" s="3">
        <v>400811484</v>
      </c>
      <c r="C77" s="3">
        <v>61044290</v>
      </c>
      <c r="D77" s="3">
        <v>497990014</v>
      </c>
      <c r="E77" s="3">
        <v>65724493</v>
      </c>
      <c r="F77" s="2">
        <f t="shared" si="4"/>
        <v>-97178530</v>
      </c>
      <c r="G77" s="7">
        <f t="shared" si="5"/>
        <v>-19.514152346034795</v>
      </c>
    </row>
    <row r="78" spans="1:7" ht="12.75" customHeight="1">
      <c r="A78" s="23" t="s">
        <v>14</v>
      </c>
      <c r="B78" s="3">
        <f>B57-SUM(B58:B77)</f>
        <v>22256670455</v>
      </c>
      <c r="C78" s="3">
        <f>C57-SUM(C58:C77)</f>
        <v>13228888254</v>
      </c>
      <c r="D78" s="3">
        <f>D57-SUM(D58:D77)</f>
        <v>33038898409</v>
      </c>
      <c r="E78" s="3">
        <f>E57-SUM(E58:E77)</f>
        <v>16001788958</v>
      </c>
      <c r="F78" s="2">
        <f t="shared" si="4"/>
        <v>-10782227954</v>
      </c>
      <c r="G78" s="7">
        <f t="shared" si="5"/>
        <v>-32.63494993241922</v>
      </c>
    </row>
  </sheetData>
  <sheetProtection/>
  <mergeCells count="3">
    <mergeCell ref="B5:G5"/>
    <mergeCell ref="B6:C6"/>
    <mergeCell ref="D6:E6"/>
  </mergeCells>
  <printOptions/>
  <pageMargins left="0.2362204724409449" right="0.2362204724409449" top="0.7480314960629921" bottom="0.7480314960629921" header="0.31496062992125984" footer="0.31496062992125984"/>
  <pageSetup orientation="portrait" paperSize="9" scale="80" r:id="rId1"/>
  <headerFooter>
    <oddFooter>&amp;CBCI009A&amp;R&amp;P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2016-05-03T22:59:37Z</cp:lastPrinted>
  <dcterms:created xsi:type="dcterms:W3CDTF">2016-03-09T14:49:08Z</dcterms:created>
  <dcterms:modified xsi:type="dcterms:W3CDTF">2016-05-03T22:59:56Z</dcterms:modified>
  <cp:category/>
  <cp:version/>
  <cp:contentType/>
  <cp:contentStatus/>
</cp:coreProperties>
</file>