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9675" activeTab="0"/>
  </bookViews>
  <sheets>
    <sheet name="BCI012r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<sst xmlns="http://schemas.openxmlformats.org/spreadsheetml/2006/main" count="51" uniqueCount="48">
  <si>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MINISTÉRIO DO DESENVOLVIMENTO</t>
  </si>
  <si>
    <t>Secretaria de Comércio Exterior</t>
  </si>
  <si>
    <t>US$ F.O.B.</t>
  </si>
  <si>
    <t>2016 (A)</t>
  </si>
  <si>
    <t>Part %</t>
  </si>
  <si>
    <t>2015 (B)</t>
  </si>
  <si>
    <t>Var. % A/B</t>
  </si>
  <si>
    <t>2015 (D)</t>
  </si>
  <si>
    <t>Var. % C/D</t>
  </si>
  <si>
    <t>REGIÕES E ESTADOS</t>
  </si>
  <si>
    <t>SANTA CATARINA</t>
  </si>
  <si>
    <t>RIO GRANDE DO NORTE</t>
  </si>
  <si>
    <t>BAHIA</t>
  </si>
  <si>
    <t>ACRE</t>
  </si>
  <si>
    <t>PIAUI</t>
  </si>
  <si>
    <t>RIO GRANDE DO SUL</t>
  </si>
  <si>
    <t>MARANHAO</t>
  </si>
  <si>
    <t>RIO DE JANEIRO</t>
  </si>
  <si>
    <t>MATO GROSSO DO SUL</t>
  </si>
  <si>
    <t>ESPIRITO SANTO</t>
  </si>
  <si>
    <t>GOIAS</t>
  </si>
  <si>
    <t>TOCANTINS</t>
  </si>
  <si>
    <t>PERNAMBUCO</t>
  </si>
  <si>
    <t>PARAIBA</t>
  </si>
  <si>
    <t>DISTRITO FEDERAL</t>
  </si>
  <si>
    <t>CEARA</t>
  </si>
  <si>
    <t>AMAPA</t>
  </si>
  <si>
    <t>PARA</t>
  </si>
  <si>
    <t>RORAIMA</t>
  </si>
  <si>
    <t>RONDONIA</t>
  </si>
  <si>
    <t>SAO PAULO</t>
  </si>
  <si>
    <t>MINAS GERAIS</t>
  </si>
  <si>
    <t>PARANA</t>
  </si>
  <si>
    <t>ALAGOAS</t>
  </si>
  <si>
    <t>MATO GROSSO</t>
  </si>
  <si>
    <t>AMAZONAS</t>
  </si>
  <si>
    <t>SERGIPE</t>
  </si>
  <si>
    <t>IMPORTAÇÃO BRASILEIRA</t>
  </si>
  <si>
    <t>BCI012r</t>
  </si>
  <si>
    <t>2016 (C )</t>
  </si>
  <si>
    <t>REGIAO SUL</t>
  </si>
  <si>
    <t>REGIAO SUDESTE</t>
  </si>
  <si>
    <t>REGIAO NORTE</t>
  </si>
  <si>
    <t>REGIAO NORDESTE</t>
  </si>
  <si>
    <t>REGIAO CENTRO OESTE</t>
  </si>
  <si>
    <t>NAO DECLARADA</t>
  </si>
  <si>
    <t>JANEIRO-ABRIL</t>
  </si>
  <si>
    <t>ABRIL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</si>
</sst>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169" fontId="38" fillId="0" borderId="10" xfId="0" applyNumberFormat="1" applyFont="1" applyBorder="1" applyAlignment="1">
      <alignment vertical="center"/>
    </xf>
    <xf numFmtId="43" fontId="38" fillId="0" borderId="10" xfId="60" applyFont="1" applyBorder="1" applyAlignment="1">
      <alignment vertical="center"/>
    </xf>
    <xf numFmtId="169" fontId="38" fillId="0" borderId="10" xfId="60" applyNumberFormat="1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169" fontId="38" fillId="0" borderId="0" xfId="0" applyNumberFormat="1" applyFont="1" applyBorder="1" applyAlignment="1">
      <alignment vertical="center"/>
    </xf>
    <xf numFmtId="43" fontId="38" fillId="0" borderId="0" xfId="60" applyFont="1" applyBorder="1" applyAlignment="1">
      <alignment vertical="center"/>
    </xf>
    <xf numFmtId="169" fontId="38" fillId="0" borderId="0" xfId="60" applyNumberFormat="1" applyFont="1" applyBorder="1" applyAlignment="1">
      <alignment vertical="center"/>
    </xf>
    <xf numFmtId="4" fontId="38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169" fontId="40" fillId="0" borderId="10" xfId="6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vertical="center"/>
    </xf>
    <xf numFmtId="169" fontId="38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169" fontId="38" fillId="0" borderId="11" xfId="60" applyNumberFormat="1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zoomScalePageLayoutView="0" workbookViewId="0" topLeftCell="A1">
      <selection activeCell="G7" sqref="G7"/>
    </sheetView>
  </sheetViews>
  <sheetFormatPr defaultColWidth="9.140625" defaultRowHeight="15"/>
  <cols>
    <col min="1" max="1" width="18.140625" style="10" customWidth="1"/>
    <col min="2" max="2" width="12.8515625" style="10" bestFit="1" customWidth="1"/>
    <col min="3" max="3" width="5.7109375" style="10" bestFit="1" customWidth="1"/>
    <col min="4" max="4" width="12.8515625" style="10" bestFit="1" customWidth="1"/>
    <col min="5" max="5" width="5.8515625" style="10" bestFit="1" customWidth="1"/>
    <col min="6" max="6" width="6.28125" style="10" customWidth="1"/>
    <col min="7" max="7" width="12.8515625" style="10" bestFit="1" customWidth="1"/>
    <col min="8" max="8" width="5.7109375" style="10" bestFit="1" customWidth="1"/>
    <col min="9" max="9" width="12.8515625" style="10" bestFit="1" customWidth="1"/>
    <col min="10" max="10" width="5.7109375" style="10" bestFit="1" customWidth="1"/>
    <col min="11" max="11" width="6.421875" style="10" customWidth="1"/>
    <col min="12" max="16384" width="9.140625" style="10" customWidth="1"/>
  </cols>
  <sheetData>
    <row r="1" spans="1:11" ht="15.75">
      <c r="A1" s="19" t="s">
        <v>0</v>
      </c>
      <c r="E1" s="20" t="s">
        <v>37</v>
      </c>
      <c r="K1" s="11" t="s">
        <v>38</v>
      </c>
    </row>
    <row r="2" spans="1:5" ht="15.75">
      <c r="A2" s="20" t="s">
        <v>1</v>
      </c>
      <c r="B2" s="12"/>
      <c r="E2" s="20" t="s">
        <v>9</v>
      </c>
    </row>
    <row r="3" ht="15.75">
      <c r="E3" s="20" t="s">
        <v>2</v>
      </c>
    </row>
    <row r="5" spans="1:11" ht="15">
      <c r="A5" s="5"/>
      <c r="B5" s="22" t="s">
        <v>46</v>
      </c>
      <c r="C5" s="22"/>
      <c r="D5" s="22"/>
      <c r="E5" s="22"/>
      <c r="F5" s="22"/>
      <c r="G5" s="22" t="s">
        <v>47</v>
      </c>
      <c r="H5" s="22"/>
      <c r="I5" s="22"/>
      <c r="J5" s="22"/>
      <c r="K5" s="22"/>
    </row>
    <row r="6" spans="1:11" ht="24">
      <c r="A6" s="13"/>
      <c r="B6" s="23" t="s">
        <v>3</v>
      </c>
      <c r="C6" s="23" t="s">
        <v>4</v>
      </c>
      <c r="D6" s="23" t="s">
        <v>5</v>
      </c>
      <c r="E6" s="23" t="s">
        <v>4</v>
      </c>
      <c r="F6" s="23" t="s">
        <v>6</v>
      </c>
      <c r="G6" s="24" t="s">
        <v>39</v>
      </c>
      <c r="H6" s="23" t="s">
        <v>4</v>
      </c>
      <c r="I6" s="24" t="s">
        <v>7</v>
      </c>
      <c r="J6" s="23" t="s">
        <v>4</v>
      </c>
      <c r="K6" s="23" t="s">
        <v>8</v>
      </c>
    </row>
    <row r="7" spans="1:11" ht="15">
      <c r="A7" s="14"/>
      <c r="B7" s="15">
        <v>42697960649</v>
      </c>
      <c r="C7" s="15">
        <v>100</v>
      </c>
      <c r="D7" s="15">
        <v>62990748618</v>
      </c>
      <c r="E7" s="15">
        <v>100</v>
      </c>
      <c r="F7" s="16">
        <f>(B7-D7)/D7*100</f>
        <v>-32.215505315015754</v>
      </c>
      <c r="G7" s="15">
        <v>10513171044</v>
      </c>
      <c r="H7" s="15">
        <v>100</v>
      </c>
      <c r="I7" s="15">
        <v>14666063420</v>
      </c>
      <c r="J7" s="15">
        <v>100</v>
      </c>
      <c r="K7" s="16">
        <f>(G7-I7)/I7*100</f>
        <v>-28.316339954842494</v>
      </c>
    </row>
    <row r="9" spans="1:11" ht="15">
      <c r="A9" s="17" t="s">
        <v>40</v>
      </c>
      <c r="B9" s="1">
        <v>8731433129</v>
      </c>
      <c r="C9" s="2">
        <f>(B9/$B$7)*100</f>
        <v>20.449297803183235</v>
      </c>
      <c r="D9" s="3">
        <f>SUM(D10:D12)</f>
        <v>12744025872</v>
      </c>
      <c r="E9" s="2">
        <f>(D9/$D$7)*100</f>
        <v>20.23158344931674</v>
      </c>
      <c r="F9" s="4">
        <f>(B9-D9)/D9*100</f>
        <v>-31.48606871409528</v>
      </c>
      <c r="G9" s="3">
        <v>2194182473</v>
      </c>
      <c r="H9" s="2">
        <f>(G9/$G$7)*100</f>
        <v>20.870795917015425</v>
      </c>
      <c r="I9" s="3">
        <f>SUM(I10:I12)</f>
        <v>3058340819</v>
      </c>
      <c r="J9" s="2">
        <f>(I9/$I$7)*100</f>
        <v>20.853181466741535</v>
      </c>
      <c r="K9" s="4">
        <f>(G9-I9)/I9*100</f>
        <v>-28.255789565093597</v>
      </c>
    </row>
    <row r="10" spans="1:11" ht="15">
      <c r="A10" s="1" t="s">
        <v>32</v>
      </c>
      <c r="B10" s="1">
        <v>3288207685</v>
      </c>
      <c r="C10" s="2">
        <f>(B10/$B$7)*100</f>
        <v>7.701088377571051</v>
      </c>
      <c r="D10" s="3">
        <v>4259288843</v>
      </c>
      <c r="E10" s="2">
        <f>(D10/$D$7)*100</f>
        <v>6.761768888999807</v>
      </c>
      <c r="F10" s="4">
        <f>(B10-D10)/D10*100</f>
        <v>-22.79913839597753</v>
      </c>
      <c r="G10" s="3">
        <v>852552306</v>
      </c>
      <c r="H10" s="2">
        <f>(G10/$G$7)*100</f>
        <v>8.109373493800069</v>
      </c>
      <c r="I10" s="3">
        <v>1043215803</v>
      </c>
      <c r="J10" s="2">
        <f>(I10/$I$7)*100</f>
        <v>7.113127586625422</v>
      </c>
      <c r="K10" s="4">
        <f>(G10-I10)/I10*100</f>
        <v>-18.276515410493644</v>
      </c>
    </row>
    <row r="11" spans="1:11" ht="15">
      <c r="A11" s="1" t="s">
        <v>15</v>
      </c>
      <c r="B11" s="1">
        <v>2370776555</v>
      </c>
      <c r="C11" s="2">
        <f aca="true" t="shared" si="0" ref="C11:C46">(B11/$B$7)*100</f>
        <v>5.552435102203235</v>
      </c>
      <c r="D11" s="3">
        <v>3485529151</v>
      </c>
      <c r="E11" s="2">
        <f aca="true" t="shared" si="1" ref="E11:E46">(D11/$D$7)*100</f>
        <v>5.533398518785009</v>
      </c>
      <c r="F11" s="4">
        <f aca="true" t="shared" si="2" ref="F11:F46">(B11-D11)/D11*100</f>
        <v>-31.982305919896753</v>
      </c>
      <c r="G11" s="3">
        <v>598198464</v>
      </c>
      <c r="H11" s="2">
        <f aca="true" t="shared" si="3" ref="H11:H46">(G11/$G$7)*100</f>
        <v>5.689990788663136</v>
      </c>
      <c r="I11" s="3">
        <v>927123688</v>
      </c>
      <c r="J11" s="2">
        <f aca="true" t="shared" si="4" ref="J11:J46">(I11/$I$7)*100</f>
        <v>6.321557881276366</v>
      </c>
      <c r="K11" s="4">
        <f aca="true" t="shared" si="5" ref="K11:K46">(G11-I11)/I11*100</f>
        <v>-35.47803041356441</v>
      </c>
    </row>
    <row r="12" spans="1:11" ht="15">
      <c r="A12" s="1" t="s">
        <v>10</v>
      </c>
      <c r="B12" s="1">
        <v>3072448889</v>
      </c>
      <c r="C12" s="2">
        <f t="shared" si="0"/>
        <v>7.195774323408951</v>
      </c>
      <c r="D12" s="3">
        <v>4999207878</v>
      </c>
      <c r="E12" s="2">
        <f t="shared" si="1"/>
        <v>7.936416041531922</v>
      </c>
      <c r="F12" s="4">
        <f t="shared" si="2"/>
        <v>-38.54128566005593</v>
      </c>
      <c r="G12" s="3">
        <v>743431703</v>
      </c>
      <c r="H12" s="2">
        <f t="shared" si="3"/>
        <v>7.071431634552221</v>
      </c>
      <c r="I12" s="3">
        <v>1088001328</v>
      </c>
      <c r="J12" s="2">
        <f t="shared" si="4"/>
        <v>7.418495998839749</v>
      </c>
      <c r="K12" s="4">
        <f t="shared" si="5"/>
        <v>-31.669963641809083</v>
      </c>
    </row>
    <row r="13" spans="4:9" ht="15">
      <c r="D13" s="21"/>
      <c r="I13" s="21"/>
    </row>
    <row r="14" spans="1:11" ht="15">
      <c r="A14" s="17" t="s">
        <v>41</v>
      </c>
      <c r="B14" s="1">
        <v>23652197972</v>
      </c>
      <c r="C14" s="2">
        <f>(B14/$B$7)*100</f>
        <v>55.39420996340709</v>
      </c>
      <c r="D14" s="3">
        <f>SUM(D15:D18)</f>
        <v>33293986291</v>
      </c>
      <c r="E14" s="2">
        <f>(D14/$D$7)*100</f>
        <v>52.85535895581662</v>
      </c>
      <c r="F14" s="4">
        <f>(B14-D14)/D14*100</f>
        <v>-28.95954913517328</v>
      </c>
      <c r="G14" s="3">
        <v>5616950532</v>
      </c>
      <c r="H14" s="2">
        <f>(G14/$G$7)*100</f>
        <v>53.42774799812341</v>
      </c>
      <c r="I14" s="3">
        <f>SUM(I15:I18)</f>
        <v>7823305819</v>
      </c>
      <c r="J14" s="2">
        <f>(I14/$I$7)*100</f>
        <v>53.34291551154359</v>
      </c>
      <c r="K14" s="4">
        <f>(G14-I14)/I14*100</f>
        <v>-28.202339753120164</v>
      </c>
    </row>
    <row r="15" spans="1:11" ht="15">
      <c r="A15" s="1" t="s">
        <v>19</v>
      </c>
      <c r="B15" s="1">
        <v>1220031544</v>
      </c>
      <c r="C15" s="2">
        <f t="shared" si="0"/>
        <v>2.857353197800967</v>
      </c>
      <c r="D15" s="3">
        <v>1912989994</v>
      </c>
      <c r="E15" s="2">
        <f t="shared" si="1"/>
        <v>3.0369380202180216</v>
      </c>
      <c r="F15" s="4">
        <f t="shared" si="2"/>
        <v>-36.22384080279721</v>
      </c>
      <c r="G15" s="3">
        <v>291812790</v>
      </c>
      <c r="H15" s="2">
        <f t="shared" si="3"/>
        <v>2.7756876472255367</v>
      </c>
      <c r="I15" s="3">
        <v>447433586</v>
      </c>
      <c r="J15" s="2">
        <f t="shared" si="4"/>
        <v>3.0508090220709003</v>
      </c>
      <c r="K15" s="4">
        <f t="shared" si="5"/>
        <v>-34.78075872471496</v>
      </c>
    </row>
    <row r="16" spans="1:11" ht="15">
      <c r="A16" s="1" t="s">
        <v>31</v>
      </c>
      <c r="B16" s="1">
        <v>2243929391</v>
      </c>
      <c r="C16" s="2">
        <f t="shared" si="0"/>
        <v>5.255354955816967</v>
      </c>
      <c r="D16" s="3">
        <v>2974004628</v>
      </c>
      <c r="E16" s="2">
        <f t="shared" si="1"/>
        <v>4.721335582206685</v>
      </c>
      <c r="F16" s="4">
        <f t="shared" si="2"/>
        <v>-24.54855752833751</v>
      </c>
      <c r="G16" s="3">
        <v>527315529</v>
      </c>
      <c r="H16" s="2">
        <f t="shared" si="3"/>
        <v>5.015760961113114</v>
      </c>
      <c r="I16" s="3">
        <v>781990860</v>
      </c>
      <c r="J16" s="2">
        <f t="shared" si="4"/>
        <v>5.3319751701987395</v>
      </c>
      <c r="K16" s="4">
        <f t="shared" si="5"/>
        <v>-32.56755852619556</v>
      </c>
    </row>
    <row r="17" spans="1:11" ht="15">
      <c r="A17" s="1" t="s">
        <v>17</v>
      </c>
      <c r="B17" s="1">
        <v>4024245345</v>
      </c>
      <c r="C17" s="2">
        <f t="shared" si="0"/>
        <v>9.424912299867064</v>
      </c>
      <c r="D17" s="3">
        <v>5473849200</v>
      </c>
      <c r="E17" s="2">
        <f t="shared" si="1"/>
        <v>8.68992561621313</v>
      </c>
      <c r="F17" s="4">
        <f t="shared" si="2"/>
        <v>-26.482349111846194</v>
      </c>
      <c r="G17" s="3">
        <v>790698906</v>
      </c>
      <c r="H17" s="2">
        <f t="shared" si="3"/>
        <v>7.521031501254437</v>
      </c>
      <c r="I17" s="3">
        <v>1178375705</v>
      </c>
      <c r="J17" s="2">
        <f t="shared" si="4"/>
        <v>8.034710278104061</v>
      </c>
      <c r="K17" s="4">
        <f t="shared" si="5"/>
        <v>-32.89925253508175</v>
      </c>
    </row>
    <row r="18" spans="1:11" ht="15">
      <c r="A18" s="1" t="s">
        <v>30</v>
      </c>
      <c r="B18" s="1">
        <v>16163991692</v>
      </c>
      <c r="C18" s="2">
        <f t="shared" si="0"/>
        <v>37.8565895099221</v>
      </c>
      <c r="D18" s="3">
        <v>22933142469</v>
      </c>
      <c r="E18" s="2">
        <f t="shared" si="1"/>
        <v>36.40715973717879</v>
      </c>
      <c r="F18" s="4">
        <f t="shared" si="2"/>
        <v>-29.51689148641638</v>
      </c>
      <c r="G18" s="3">
        <v>4007123307</v>
      </c>
      <c r="H18" s="2">
        <f t="shared" si="3"/>
        <v>38.115267888530326</v>
      </c>
      <c r="I18" s="3">
        <v>5415505668</v>
      </c>
      <c r="J18" s="2">
        <f t="shared" si="4"/>
        <v>36.92542104116988</v>
      </c>
      <c r="K18" s="4">
        <f t="shared" si="5"/>
        <v>-26.00647930851727</v>
      </c>
    </row>
    <row r="19" spans="4:9" ht="15">
      <c r="D19" s="21"/>
      <c r="I19" s="21"/>
    </row>
    <row r="20" spans="1:11" ht="15">
      <c r="A20" s="17" t="s">
        <v>42</v>
      </c>
      <c r="B20" s="1">
        <v>2458430469</v>
      </c>
      <c r="C20" s="2">
        <f>(B20/$B$7)*100</f>
        <v>5.757723393886676</v>
      </c>
      <c r="D20" s="3">
        <f>SUM(D21:D27)</f>
        <v>4511047759</v>
      </c>
      <c r="E20" s="2">
        <f>(D20/$D$7)*100</f>
        <v>7.161444907341425</v>
      </c>
      <c r="F20" s="4">
        <f>(B20-D20)/D20*100</f>
        <v>-45.50200750822953</v>
      </c>
      <c r="G20" s="3">
        <v>558925366</v>
      </c>
      <c r="H20" s="2">
        <f>(G20/$G$7)*100</f>
        <v>5.316429873163585</v>
      </c>
      <c r="I20" s="3">
        <f>SUM(I21:I27)</f>
        <v>1075677716</v>
      </c>
      <c r="J20" s="2">
        <f>(I20/$I$7)*100</f>
        <v>7.334467915453757</v>
      </c>
      <c r="K20" s="4">
        <f>(G20-I20)/I20*100</f>
        <v>-48.03970021072743</v>
      </c>
    </row>
    <row r="21" spans="1:11" ht="15">
      <c r="A21" s="1" t="s">
        <v>13</v>
      </c>
      <c r="B21" s="1">
        <v>477178</v>
      </c>
      <c r="C21" s="2">
        <f t="shared" si="0"/>
        <v>0.0011175662555002511</v>
      </c>
      <c r="D21" s="3">
        <v>3956845</v>
      </c>
      <c r="E21" s="2">
        <f t="shared" si="1"/>
        <v>0.006281628789643098</v>
      </c>
      <c r="F21" s="4">
        <f t="shared" si="2"/>
        <v>-87.94044244846589</v>
      </c>
      <c r="G21" s="3">
        <v>73365</v>
      </c>
      <c r="H21" s="2">
        <f t="shared" si="3"/>
        <v>0.0006978389269322345</v>
      </c>
      <c r="I21" s="3">
        <v>2550308</v>
      </c>
      <c r="J21" s="2">
        <f t="shared" si="4"/>
        <v>0.01738917886119437</v>
      </c>
      <c r="K21" s="4">
        <f t="shared" si="5"/>
        <v>-97.12328863807822</v>
      </c>
    </row>
    <row r="22" spans="1:11" ht="15">
      <c r="A22" s="1" t="s">
        <v>26</v>
      </c>
      <c r="B22" s="1">
        <v>4688888</v>
      </c>
      <c r="C22" s="2">
        <f t="shared" si="0"/>
        <v>0.010981526819384088</v>
      </c>
      <c r="D22" s="3">
        <v>16098406</v>
      </c>
      <c r="E22" s="2">
        <f t="shared" si="1"/>
        <v>0.025556778341573445</v>
      </c>
      <c r="F22" s="4">
        <f t="shared" si="2"/>
        <v>-70.8735883540271</v>
      </c>
      <c r="G22" s="3">
        <v>1736826</v>
      </c>
      <c r="H22" s="2">
        <f t="shared" si="3"/>
        <v>0.016520476959149526</v>
      </c>
      <c r="I22" s="3">
        <v>5863978</v>
      </c>
      <c r="J22" s="2">
        <f t="shared" si="4"/>
        <v>0.03998331271364433</v>
      </c>
      <c r="K22" s="4">
        <f t="shared" si="5"/>
        <v>-70.38143731098582</v>
      </c>
    </row>
    <row r="23" spans="1:11" ht="15">
      <c r="A23" s="1" t="s">
        <v>35</v>
      </c>
      <c r="B23" s="1">
        <v>1830009299</v>
      </c>
      <c r="C23" s="2">
        <f t="shared" si="0"/>
        <v>4.285940759662158</v>
      </c>
      <c r="D23" s="3">
        <v>3787441668</v>
      </c>
      <c r="E23" s="2">
        <f t="shared" si="1"/>
        <v>6.012695119673041</v>
      </c>
      <c r="F23" s="4">
        <f t="shared" si="2"/>
        <v>-51.682178646823715</v>
      </c>
      <c r="G23" s="3">
        <v>399957612</v>
      </c>
      <c r="H23" s="2">
        <f t="shared" si="3"/>
        <v>3.80434799668042</v>
      </c>
      <c r="I23" s="3">
        <v>856320426</v>
      </c>
      <c r="J23" s="2">
        <f t="shared" si="4"/>
        <v>5.838788511116366</v>
      </c>
      <c r="K23" s="4">
        <f t="shared" si="5"/>
        <v>-53.29346353814523</v>
      </c>
    </row>
    <row r="24" spans="1:11" ht="15">
      <c r="A24" s="1" t="s">
        <v>27</v>
      </c>
      <c r="B24" s="1">
        <v>444212730</v>
      </c>
      <c r="C24" s="2">
        <f t="shared" si="0"/>
        <v>1.040360530685916</v>
      </c>
      <c r="D24" s="3">
        <v>419278724</v>
      </c>
      <c r="E24" s="2">
        <f t="shared" si="1"/>
        <v>0.6656195285797707</v>
      </c>
      <c r="F24" s="4">
        <f t="shared" si="2"/>
        <v>5.9468808152545325</v>
      </c>
      <c r="G24" s="3">
        <v>121420385</v>
      </c>
      <c r="H24" s="2">
        <f t="shared" si="3"/>
        <v>1.154935884632983</v>
      </c>
      <c r="I24" s="3">
        <v>134312714</v>
      </c>
      <c r="J24" s="2">
        <f t="shared" si="4"/>
        <v>0.9158061720695874</v>
      </c>
      <c r="K24" s="4">
        <f t="shared" si="5"/>
        <v>-9.598740592793025</v>
      </c>
    </row>
    <row r="25" spans="1:11" ht="15">
      <c r="A25" s="1" t="s">
        <v>29</v>
      </c>
      <c r="B25" s="1">
        <v>149842704</v>
      </c>
      <c r="C25" s="2">
        <f t="shared" si="0"/>
        <v>0.35093644221509057</v>
      </c>
      <c r="D25" s="3">
        <v>213489606</v>
      </c>
      <c r="E25" s="2">
        <f t="shared" si="1"/>
        <v>0.33892216029163685</v>
      </c>
      <c r="F25" s="4">
        <f t="shared" si="2"/>
        <v>-29.812646710304016</v>
      </c>
      <c r="G25" s="3">
        <v>29830734</v>
      </c>
      <c r="H25" s="2">
        <f t="shared" si="3"/>
        <v>0.2837463014265784</v>
      </c>
      <c r="I25" s="3">
        <v>66620459</v>
      </c>
      <c r="J25" s="2">
        <f t="shared" si="4"/>
        <v>0.4542490857441008</v>
      </c>
      <c r="K25" s="4">
        <f t="shared" si="5"/>
        <v>-55.22286329489264</v>
      </c>
    </row>
    <row r="26" spans="1:11" ht="15">
      <c r="A26" s="1" t="s">
        <v>28</v>
      </c>
      <c r="B26" s="1">
        <v>2052623</v>
      </c>
      <c r="C26" s="2">
        <f t="shared" si="0"/>
        <v>0.004807309222268612</v>
      </c>
      <c r="D26" s="3">
        <v>4692339</v>
      </c>
      <c r="E26" s="2">
        <f t="shared" si="1"/>
        <v>0.007449251045508506</v>
      </c>
      <c r="F26" s="4">
        <f t="shared" si="2"/>
        <v>-56.25586727642653</v>
      </c>
      <c r="G26" s="3">
        <v>191921</v>
      </c>
      <c r="H26" s="2">
        <f t="shared" si="3"/>
        <v>0.0018255291309992694</v>
      </c>
      <c r="I26" s="3">
        <v>1656202</v>
      </c>
      <c r="J26" s="2">
        <f t="shared" si="4"/>
        <v>0.011292750839611466</v>
      </c>
      <c r="K26" s="4">
        <f t="shared" si="5"/>
        <v>-88.41198114722721</v>
      </c>
    </row>
    <row r="27" spans="1:11" ht="15">
      <c r="A27" s="1" t="s">
        <v>21</v>
      </c>
      <c r="B27" s="1">
        <v>27147047</v>
      </c>
      <c r="C27" s="2">
        <f t="shared" si="0"/>
        <v>0.06357925902635772</v>
      </c>
      <c r="D27" s="3">
        <v>66090171</v>
      </c>
      <c r="E27" s="2">
        <f t="shared" si="1"/>
        <v>0.10492044062025059</v>
      </c>
      <c r="F27" s="4">
        <f t="shared" si="2"/>
        <v>-58.92422944404244</v>
      </c>
      <c r="G27" s="3">
        <v>5714523</v>
      </c>
      <c r="H27" s="2">
        <f t="shared" si="3"/>
        <v>0.05435584540652319</v>
      </c>
      <c r="I27" s="3">
        <v>8353629</v>
      </c>
      <c r="J27" s="2">
        <f t="shared" si="4"/>
        <v>0.056958904109252785</v>
      </c>
      <c r="K27" s="4">
        <f t="shared" si="5"/>
        <v>-31.59232951331691</v>
      </c>
    </row>
    <row r="28" spans="4:9" ht="15">
      <c r="D28" s="21"/>
      <c r="I28" s="21"/>
    </row>
    <row r="29" spans="1:11" ht="15">
      <c r="A29" s="17" t="s">
        <v>43</v>
      </c>
      <c r="B29" s="1">
        <v>5127590632</v>
      </c>
      <c r="C29" s="2">
        <f>(B29/$B$7)*100</f>
        <v>12.008982522962931</v>
      </c>
      <c r="D29" s="3">
        <f>SUM(D30:D38)</f>
        <v>9088725069</v>
      </c>
      <c r="E29" s="2">
        <f>(D29/$D$7)*100</f>
        <v>14.42866653977635</v>
      </c>
      <c r="F29" s="4">
        <f>(B29-D29)/D29*100</f>
        <v>-43.58294927976988</v>
      </c>
      <c r="G29" s="3">
        <v>1499985219</v>
      </c>
      <c r="H29" s="2">
        <f>(G29/$G$7)*100</f>
        <v>14.267676353045362</v>
      </c>
      <c r="I29" s="3">
        <f>SUM(I30:I38)</f>
        <v>1958344669</v>
      </c>
      <c r="J29" s="2">
        <f>(I29/$I$7)*100</f>
        <v>13.352899226723785</v>
      </c>
      <c r="K29" s="4">
        <f>(G29-I29)/I29*100</f>
        <v>-23.405453455445844</v>
      </c>
    </row>
    <row r="30" spans="1:11" ht="15">
      <c r="A30" s="1" t="s">
        <v>33</v>
      </c>
      <c r="B30" s="1">
        <v>197461755</v>
      </c>
      <c r="C30" s="2">
        <f t="shared" si="0"/>
        <v>0.46246179442442437</v>
      </c>
      <c r="D30" s="3">
        <v>216139898</v>
      </c>
      <c r="E30" s="2">
        <f t="shared" si="1"/>
        <v>0.34312959084000577</v>
      </c>
      <c r="F30" s="4">
        <f t="shared" si="2"/>
        <v>-8.641691410440103</v>
      </c>
      <c r="G30" s="3">
        <v>41961293</v>
      </c>
      <c r="H30" s="2">
        <f t="shared" si="3"/>
        <v>0.39913069828677283</v>
      </c>
      <c r="I30" s="3">
        <v>36550627</v>
      </c>
      <c r="J30" s="2">
        <f t="shared" si="4"/>
        <v>0.24921907094821497</v>
      </c>
      <c r="K30" s="4">
        <f t="shared" si="5"/>
        <v>14.803209805402243</v>
      </c>
    </row>
    <row r="31" spans="1:11" ht="15">
      <c r="A31" s="1" t="s">
        <v>12</v>
      </c>
      <c r="B31" s="1">
        <v>2003570203</v>
      </c>
      <c r="C31" s="2">
        <f t="shared" si="0"/>
        <v>4.692425990717484</v>
      </c>
      <c r="D31" s="3">
        <v>3345345623</v>
      </c>
      <c r="E31" s="2">
        <f t="shared" si="1"/>
        <v>5.310852301958588</v>
      </c>
      <c r="F31" s="4">
        <f t="shared" si="2"/>
        <v>-40.10872331919888</v>
      </c>
      <c r="G31" s="3">
        <v>715368446</v>
      </c>
      <c r="H31" s="2">
        <f t="shared" si="3"/>
        <v>6.80449735865631</v>
      </c>
      <c r="I31" s="3">
        <v>701997244</v>
      </c>
      <c r="J31" s="2">
        <f t="shared" si="4"/>
        <v>4.786541718091112</v>
      </c>
      <c r="K31" s="4">
        <f t="shared" si="5"/>
        <v>1.9047371074864219</v>
      </c>
    </row>
    <row r="32" spans="1:11" ht="15">
      <c r="A32" s="1" t="s">
        <v>25</v>
      </c>
      <c r="B32" s="1">
        <v>597103573</v>
      </c>
      <c r="C32" s="2">
        <f t="shared" si="0"/>
        <v>1.3984358126808671</v>
      </c>
      <c r="D32" s="3">
        <v>1223423142</v>
      </c>
      <c r="E32" s="2">
        <f t="shared" si="1"/>
        <v>1.9422267060506075</v>
      </c>
      <c r="F32" s="4">
        <f t="shared" si="2"/>
        <v>-51.19402662075849</v>
      </c>
      <c r="G32" s="3">
        <v>97046689</v>
      </c>
      <c r="H32" s="2">
        <f t="shared" si="3"/>
        <v>0.9230962627150042</v>
      </c>
      <c r="I32" s="3">
        <v>211992077</v>
      </c>
      <c r="J32" s="2">
        <f t="shared" si="4"/>
        <v>1.4454599774258987</v>
      </c>
      <c r="K32" s="4">
        <f t="shared" si="5"/>
        <v>-54.221549044023945</v>
      </c>
    </row>
    <row r="33" spans="1:11" ht="15">
      <c r="A33" s="1" t="s">
        <v>16</v>
      </c>
      <c r="B33" s="1">
        <v>750551773</v>
      </c>
      <c r="C33" s="2">
        <f t="shared" si="0"/>
        <v>1.7578164427334966</v>
      </c>
      <c r="D33" s="3">
        <v>1986870839</v>
      </c>
      <c r="E33" s="2">
        <f t="shared" si="1"/>
        <v>3.1542264262473605</v>
      </c>
      <c r="F33" s="4">
        <f t="shared" si="2"/>
        <v>-62.224430583632916</v>
      </c>
      <c r="G33" s="3">
        <v>134472212</v>
      </c>
      <c r="H33" s="2">
        <f t="shared" si="3"/>
        <v>1.2790832702826138</v>
      </c>
      <c r="I33" s="3">
        <v>389622808</v>
      </c>
      <c r="J33" s="2">
        <f t="shared" si="4"/>
        <v>2.6566284137887632</v>
      </c>
      <c r="K33" s="4">
        <f t="shared" si="5"/>
        <v>-65.48656566327092</v>
      </c>
    </row>
    <row r="34" spans="1:11" ht="15">
      <c r="A34" s="1" t="s">
        <v>23</v>
      </c>
      <c r="B34" s="1">
        <v>97811212</v>
      </c>
      <c r="C34" s="2">
        <f t="shared" si="0"/>
        <v>0.2290770109702904</v>
      </c>
      <c r="D34" s="3">
        <v>203226537</v>
      </c>
      <c r="E34" s="2">
        <f t="shared" si="1"/>
        <v>0.3226291819969365</v>
      </c>
      <c r="F34" s="4">
        <f t="shared" si="2"/>
        <v>-51.87084647316507</v>
      </c>
      <c r="G34" s="3">
        <v>28138981</v>
      </c>
      <c r="H34" s="2">
        <f t="shared" si="3"/>
        <v>0.26765455334296373</v>
      </c>
      <c r="I34" s="3">
        <v>54893538</v>
      </c>
      <c r="J34" s="2">
        <f t="shared" si="4"/>
        <v>0.374289517425256</v>
      </c>
      <c r="K34" s="4">
        <f t="shared" si="5"/>
        <v>-48.7389918281456</v>
      </c>
    </row>
    <row r="35" spans="1:11" ht="15">
      <c r="A35" s="1" t="s">
        <v>22</v>
      </c>
      <c r="B35" s="1">
        <v>1371444715</v>
      </c>
      <c r="C35" s="2">
        <f t="shared" si="0"/>
        <v>3.2119677243463847</v>
      </c>
      <c r="D35" s="3">
        <v>1933418618</v>
      </c>
      <c r="E35" s="2">
        <f t="shared" si="1"/>
        <v>3.0693691699474637</v>
      </c>
      <c r="F35" s="4">
        <f t="shared" si="2"/>
        <v>-29.066333476261164</v>
      </c>
      <c r="G35" s="3">
        <v>453537072</v>
      </c>
      <c r="H35" s="2">
        <f t="shared" si="3"/>
        <v>4.313989281652935</v>
      </c>
      <c r="I35" s="3">
        <v>525065438</v>
      </c>
      <c r="J35" s="2">
        <f t="shared" si="4"/>
        <v>3.5801388754665564</v>
      </c>
      <c r="K35" s="4">
        <f t="shared" si="5"/>
        <v>-13.62275267487707</v>
      </c>
    </row>
    <row r="36" spans="1:11" ht="15">
      <c r="A36" s="1" t="s">
        <v>14</v>
      </c>
      <c r="B36" s="1">
        <v>16677886</v>
      </c>
      <c r="C36" s="2">
        <f t="shared" si="0"/>
        <v>0.03906014654212906</v>
      </c>
      <c r="D36" s="3">
        <v>52646137</v>
      </c>
      <c r="E36" s="2">
        <f t="shared" si="1"/>
        <v>0.0835775699686732</v>
      </c>
      <c r="F36" s="4">
        <f t="shared" si="2"/>
        <v>-68.32077916751993</v>
      </c>
      <c r="G36" s="3">
        <v>3187189</v>
      </c>
      <c r="H36" s="2">
        <f t="shared" si="3"/>
        <v>0.030316152820694088</v>
      </c>
      <c r="I36" s="3">
        <v>7055286</v>
      </c>
      <c r="J36" s="2">
        <f t="shared" si="4"/>
        <v>0.048106201357201006</v>
      </c>
      <c r="K36" s="4">
        <f t="shared" si="5"/>
        <v>-54.825516640997975</v>
      </c>
    </row>
    <row r="37" spans="1:11" ht="15">
      <c r="A37" s="1" t="s">
        <v>11</v>
      </c>
      <c r="B37" s="1">
        <v>49058426</v>
      </c>
      <c r="C37" s="2">
        <f t="shared" si="0"/>
        <v>0.11489641485055085</v>
      </c>
      <c r="D37" s="3">
        <v>58858753</v>
      </c>
      <c r="E37" s="2">
        <f t="shared" si="1"/>
        <v>0.09344031352435894</v>
      </c>
      <c r="F37" s="4">
        <f t="shared" si="2"/>
        <v>-16.650585512744385</v>
      </c>
      <c r="G37" s="3">
        <v>15451655</v>
      </c>
      <c r="H37" s="2">
        <f t="shared" si="3"/>
        <v>0.14697425672360248</v>
      </c>
      <c r="I37" s="3">
        <v>14068647</v>
      </c>
      <c r="J37" s="2">
        <f t="shared" si="4"/>
        <v>0.09592653868395723</v>
      </c>
      <c r="K37" s="4">
        <f t="shared" si="5"/>
        <v>9.830426479532822</v>
      </c>
    </row>
    <row r="38" spans="1:11" ht="15">
      <c r="A38" s="1" t="s">
        <v>36</v>
      </c>
      <c r="B38" s="1">
        <v>43911089</v>
      </c>
      <c r="C38" s="2">
        <f t="shared" si="0"/>
        <v>0.10284118569730427</v>
      </c>
      <c r="D38" s="3">
        <v>68795522</v>
      </c>
      <c r="E38" s="2">
        <f t="shared" si="1"/>
        <v>0.10921527924235726</v>
      </c>
      <c r="F38" s="4">
        <f t="shared" si="2"/>
        <v>-36.17158831936765</v>
      </c>
      <c r="G38" s="3">
        <v>10821682</v>
      </c>
      <c r="H38" s="2">
        <f t="shared" si="3"/>
        <v>0.10293451856446367</v>
      </c>
      <c r="I38" s="3">
        <v>17099004</v>
      </c>
      <c r="J38" s="2">
        <f t="shared" si="4"/>
        <v>0.11658891353682692</v>
      </c>
      <c r="K38" s="4">
        <f t="shared" si="5"/>
        <v>-36.71162367117991</v>
      </c>
    </row>
    <row r="39" spans="1:11" ht="15">
      <c r="A39" s="18"/>
      <c r="B39" s="18"/>
      <c r="C39" s="18"/>
      <c r="D39" s="8"/>
      <c r="E39" s="18"/>
      <c r="F39" s="18"/>
      <c r="G39" s="18"/>
      <c r="H39" s="18"/>
      <c r="I39" s="8"/>
      <c r="J39" s="18"/>
      <c r="K39" s="18"/>
    </row>
    <row r="40" spans="1:11" ht="15">
      <c r="A40" s="17" t="s">
        <v>44</v>
      </c>
      <c r="B40" s="1">
        <v>2728308447</v>
      </c>
      <c r="C40" s="2">
        <f>(B40/$B$7)*100</f>
        <v>6.389786316560057</v>
      </c>
      <c r="D40" s="3">
        <f>SUM(D41:D44)</f>
        <v>3299547629</v>
      </c>
      <c r="E40" s="2">
        <f>(D40/$D$7)*100</f>
        <v>5.238146396718857</v>
      </c>
      <c r="F40" s="4">
        <f>(B40-D40)/D40*100</f>
        <v>-17.312651497415317</v>
      </c>
      <c r="G40" s="3">
        <v>643127454</v>
      </c>
      <c r="H40" s="2">
        <f>(G40/$G$7)*100</f>
        <v>6.1173498586522195</v>
      </c>
      <c r="I40" s="3">
        <f>SUM(I41:I44)</f>
        <v>737377474</v>
      </c>
      <c r="J40" s="2">
        <f>(I40/$I$7)*100</f>
        <v>5.027780481260185</v>
      </c>
      <c r="K40" s="4">
        <f>(G40-I40)/I40*100</f>
        <v>-12.781787255952981</v>
      </c>
    </row>
    <row r="41" spans="1:11" ht="15">
      <c r="A41" s="1" t="s">
        <v>24</v>
      </c>
      <c r="B41" s="1">
        <v>633549582</v>
      </c>
      <c r="C41" s="2">
        <f>(B41/$B$7)*100</f>
        <v>1.483793540417809</v>
      </c>
      <c r="D41" s="3">
        <v>394058018</v>
      </c>
      <c r="E41" s="2">
        <f>(D41/$D$7)*100</f>
        <v>0.6255807823299873</v>
      </c>
      <c r="F41" s="4">
        <f>(B41-D41)/D41*100</f>
        <v>60.77571145881366</v>
      </c>
      <c r="G41" s="3">
        <v>115141583</v>
      </c>
      <c r="H41" s="2">
        <f>(G41/$G$7)*100</f>
        <v>1.0952126862400167</v>
      </c>
      <c r="I41" s="3">
        <v>94053093</v>
      </c>
      <c r="J41" s="2">
        <f>(I41/$I$7)*100</f>
        <v>0.6412974654926182</v>
      </c>
      <c r="K41" s="4">
        <f>(G41-I41)/I41*100</f>
        <v>22.42189951158757</v>
      </c>
    </row>
    <row r="42" spans="1:11" ht="15">
      <c r="A42" s="1" t="s">
        <v>20</v>
      </c>
      <c r="B42" s="1">
        <v>883960936</v>
      </c>
      <c r="C42" s="2">
        <f>(B42/$B$7)*100</f>
        <v>2.0702650022717246</v>
      </c>
      <c r="D42" s="3">
        <v>1087020899</v>
      </c>
      <c r="E42" s="2">
        <f>(D42/$D$7)*100</f>
        <v>1.7256834104196963</v>
      </c>
      <c r="F42" s="4">
        <f>(B42-D42)/D42*100</f>
        <v>-18.680410209850066</v>
      </c>
      <c r="G42" s="3">
        <v>201561171</v>
      </c>
      <c r="H42" s="2">
        <f>(G42/$G$7)*100</f>
        <v>1.9172252611169445</v>
      </c>
      <c r="I42" s="3">
        <v>246764781</v>
      </c>
      <c r="J42" s="2">
        <f>(I42/$I$7)*100</f>
        <v>1.6825563474891887</v>
      </c>
      <c r="K42" s="4">
        <f>(G42-I42)/I42*100</f>
        <v>-18.31850145584592</v>
      </c>
    </row>
    <row r="43" spans="1:11" ht="15">
      <c r="A43" s="1" t="s">
        <v>34</v>
      </c>
      <c r="B43" s="1">
        <v>414769579</v>
      </c>
      <c r="C43" s="2">
        <f>(B43/$B$7)*100</f>
        <v>0.97140372208787</v>
      </c>
      <c r="D43" s="3">
        <v>436279745</v>
      </c>
      <c r="E43" s="2">
        <f>(D43/$D$7)*100</f>
        <v>0.692609239565904</v>
      </c>
      <c r="F43" s="4">
        <f>(B43-D43)/D43*100</f>
        <v>-4.930360908687154</v>
      </c>
      <c r="G43" s="3">
        <v>124236604</v>
      </c>
      <c r="H43" s="2">
        <f>(G43/$G$7)*100</f>
        <v>1.181723416084849</v>
      </c>
      <c r="I43" s="3">
        <v>83683924</v>
      </c>
      <c r="J43" s="2">
        <f>(I43/$I$7)*100</f>
        <v>0.5705956779505049</v>
      </c>
      <c r="K43" s="4">
        <f>(G43-I43)/I43*100</f>
        <v>48.459343278405534</v>
      </c>
    </row>
    <row r="44" spans="1:11" ht="15">
      <c r="A44" s="1" t="s">
        <v>18</v>
      </c>
      <c r="B44" s="1">
        <v>796028350</v>
      </c>
      <c r="C44" s="2">
        <f>(B44/$B$7)*100</f>
        <v>1.864324051782654</v>
      </c>
      <c r="D44" s="3">
        <v>1382188967</v>
      </c>
      <c r="E44" s="2">
        <f>(D44/$D$7)*100</f>
        <v>2.1942729644032695</v>
      </c>
      <c r="F44" s="4">
        <f>(B44-D44)/D44*100</f>
        <v>-42.40813890102481</v>
      </c>
      <c r="G44" s="3">
        <v>202188096</v>
      </c>
      <c r="H44" s="2">
        <f>(G44/$G$7)*100</f>
        <v>1.9231884952104084</v>
      </c>
      <c r="I44" s="3">
        <v>312875676</v>
      </c>
      <c r="J44" s="2">
        <f>(I44/$I$7)*100</f>
        <v>2.1333309903278734</v>
      </c>
      <c r="K44" s="4">
        <f>(G44-I44)/I44*100</f>
        <v>-35.37749607610915</v>
      </c>
    </row>
    <row r="45" spans="1:11" ht="15">
      <c r="A45" s="6"/>
      <c r="B45" s="6"/>
      <c r="C45" s="7"/>
      <c r="D45" s="8"/>
      <c r="E45" s="7"/>
      <c r="F45" s="9"/>
      <c r="G45" s="8"/>
      <c r="H45" s="7"/>
      <c r="I45" s="8"/>
      <c r="J45" s="7"/>
      <c r="K45" s="9"/>
    </row>
    <row r="46" spans="1:11" ht="15">
      <c r="A46" s="17" t="s">
        <v>45</v>
      </c>
      <c r="B46" s="1">
        <v>0</v>
      </c>
      <c r="C46" s="2">
        <f t="shared" si="0"/>
        <v>0</v>
      </c>
      <c r="D46" s="3">
        <v>53415998</v>
      </c>
      <c r="E46" s="2">
        <f t="shared" si="1"/>
        <v>0.0847997510300045</v>
      </c>
      <c r="F46" s="4">
        <f t="shared" si="2"/>
        <v>-100</v>
      </c>
      <c r="G46" s="3">
        <v>0</v>
      </c>
      <c r="H46" s="2">
        <f t="shared" si="3"/>
        <v>0</v>
      </c>
      <c r="I46" s="3">
        <v>13016923</v>
      </c>
      <c r="J46" s="2">
        <f t="shared" si="4"/>
        <v>0.08875539827714723</v>
      </c>
      <c r="K46" s="4">
        <f t="shared" si="5"/>
        <v>-100</v>
      </c>
    </row>
  </sheetData>
  <sheetProtection/>
  <mergeCells count="2">
    <mergeCell ref="G5:K5"/>
    <mergeCell ref="B5:F5"/>
  </mergeCells>
  <printOptions/>
  <pageMargins left="0.2362204724409449" right="0.2362204724409449" top="0.7480314960629921" bottom="0.7480314960629921" header="0.31496062992125984" footer="0.31496062992125984"/>
  <pageSetup orientation="portrait" paperSize="9" scale="94" r:id="rId1"/>
  <headerFooter>
    <oddFooter>&amp;CBCI012r</oddFooter>
  </headerFooter>
  <ignoredErrors>
    <ignoredError sqref="H37:H38 C37:C38 H46 C4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2016-05-02T19:56:18Z</cp:lastPrinted>
  <dcterms:created xsi:type="dcterms:W3CDTF">2016-03-08T20:21:06Z</dcterms:created>
  <dcterms:modified xsi:type="dcterms:W3CDTF">2016-05-02T19:56:23Z</dcterms:modified>
  <cp:category/>
  <cp:version/>
  <cp:contentType/>
  <cp:contentStatus/>
</cp:coreProperties>
</file>