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14" sheetId="1" r:id="rId1"/>
  </sheets>
  <definedNames>
    <definedName name="_xlnm.Print_Titles" localSheetId="0">'BCI014'!$1:$7</definedName>
  </definedNames>
  <calcPr fullCalcOnLoad="1"/>
</workbook>
</file>

<file path=xl/sharedStrings.xml><?xml version="1.0" encoding="utf-8"?>
<sst xmlns="http://schemas.openxmlformats.org/spreadsheetml/2006/main" count="48" uniqueCount="45">
  <si>
    <t>POLIMEROS DE ETILENO, PROPILENO E ESTIRENO</t>
  </si>
  <si>
    <t>PARTES E PECAS PARA VEICULOS AUTOMOVEIS E TRATORES</t>
  </si>
  <si>
    <t>AUTOMOVEIS DE PASSAGEIROS</t>
  </si>
  <si>
    <t>OLEOS BRUTOS DE PETROLEO</t>
  </si>
  <si>
    <t>PARTES DE MOTORES E TURBINAS PARA AVIACAO</t>
  </si>
  <si>
    <t>2016 (A)</t>
  </si>
  <si>
    <t>2015 (B)</t>
  </si>
  <si>
    <t>2015 (D)</t>
  </si>
  <si>
    <t>Part %</t>
  </si>
  <si>
    <t>Var. % A/B</t>
  </si>
  <si>
    <t>Var. % C/D</t>
  </si>
  <si>
    <t>DISCRIMINAÇÃO</t>
  </si>
  <si>
    <t>TOTAL GERAL</t>
  </si>
  <si>
    <t>MINISTÉRIO DO DESENVOLVIMENTO</t>
  </si>
  <si>
    <t>Secretaria de Comércio Exterior</t>
  </si>
  <si>
    <t>US$ F.O.B.</t>
  </si>
  <si>
    <t>VEICULOS DE CARGA</t>
  </si>
  <si>
    <t>MOTORES,GERADORES E TRANSFORMADORES ELETR.E SUAS PARTES</t>
  </si>
  <si>
    <t>MEDICAMENTOS PARA MEDICINA HUMANA E VETERINARIA</t>
  </si>
  <si>
    <t>OLEOS COMBUSTIVEIS (OLEO DIESEL,"FUEL-OIL",ETC.)</t>
  </si>
  <si>
    <t>INSETICIDAS, FORMICIDAS, HERBICIDAS E PRODS.SEMELHANTES</t>
  </si>
  <si>
    <t>CIRCUITOS INTEGRADOS E MICROCONJUNTOS ELETRONICOS</t>
  </si>
  <si>
    <t>NAFTAS</t>
  </si>
  <si>
    <t>2016 (C )</t>
  </si>
  <si>
    <t>DEMAIS PRODUTOS</t>
  </si>
  <si>
    <t>TOTAL DOS PRINCIPAIS PRODUTOS</t>
  </si>
  <si>
    <t>BCI014</t>
  </si>
  <si>
    <t>IMPORTAÇÃO BRASILEIRA</t>
  </si>
  <si>
    <t>COMPOSTOS HETEROCICLICOS, SEUS SAIS E SULFONAMIDAS</t>
  </si>
  <si>
    <t>CIRCUITOS IMPRESSOS E OUTS.PARTES P/APARS.DE TELEFONIA</t>
  </si>
  <si>
    <t>PLATAFORMAS DE PERFURACAO OU DE EXPLORACAO, DRAGAS,ETC.</t>
  </si>
  <si>
    <t>INSTRUMENTOS E APARELHOS DE MEDIDA, DE VERIFICACAO, ETC</t>
  </si>
  <si>
    <t>HULHAS,MESMO EM PO, MAS NAO AGLOMERADAS</t>
  </si>
  <si>
    <t>CLORETO DE POTASSIO</t>
  </si>
  <si>
    <t>ROLAMENTOS E ENGRENAGENS, SUAS PARTES E PECAS</t>
  </si>
  <si>
    <t>GAS NATURAL</t>
  </si>
  <si>
    <t>ADUBOS OU FERTILIZ.CONT.NITROGENIO,FOSFORO E POTASSIO</t>
  </si>
  <si>
    <t>PARTES E PECAS DE AVIOES, HELICOPTEROS,OUTS.VEIC.AEREOS</t>
  </si>
  <si>
    <t>GAS NATURAL LIQUEFEITO</t>
  </si>
  <si>
    <t>PARTES DE APARELHOS TRANSMISSORES OU RECEPTORES</t>
  </si>
  <si>
    <t>BOMBAS, COMPRESSORES, VENTILADORES,ETC. E SUAS PARTES</t>
  </si>
  <si>
    <t>PRINCIPAIS PRODUTOS - ORDEM DECRESCENTE JANEIRO / ABRIL – 2016</t>
  </si>
  <si>
    <t>JANEIRO-ABRIL</t>
  </si>
  <si>
    <t>ABRIL</t>
  </si>
  <si>
    <t>PARTES E ACESSORIOS DE MAQS.AUTOMAT.P/PROCESS.DE DADOS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</si>
</sst>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43" fontId="38" fillId="0" borderId="10" xfId="60" applyFont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169" fontId="38" fillId="0" borderId="10" xfId="60" applyNumberFormat="1" applyFont="1" applyFill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69" fontId="38" fillId="0" borderId="10" xfId="6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69" fontId="38" fillId="0" borderId="0" xfId="60" applyNumberFormat="1" applyFont="1" applyBorder="1" applyAlignment="1">
      <alignment vertical="center"/>
    </xf>
    <xf numFmtId="43" fontId="38" fillId="0" borderId="0" xfId="60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169" fontId="38" fillId="0" borderId="0" xfId="60" applyNumberFormat="1" applyFont="1" applyFill="1" applyBorder="1" applyAlignment="1">
      <alignment vertical="center"/>
    </xf>
    <xf numFmtId="169" fontId="38" fillId="0" borderId="10" xfId="6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169" fontId="39" fillId="0" borderId="10" xfId="6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169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F18" sqref="F18"/>
    </sheetView>
  </sheetViews>
  <sheetFormatPr defaultColWidth="9.140625" defaultRowHeight="15"/>
  <cols>
    <col min="1" max="1" width="44.7109375" style="14" bestFit="1" customWidth="1"/>
    <col min="2" max="2" width="12.8515625" style="14" bestFit="1" customWidth="1"/>
    <col min="3" max="3" width="7.00390625" style="14" bestFit="1" customWidth="1"/>
    <col min="4" max="4" width="12.8515625" style="14" bestFit="1" customWidth="1"/>
    <col min="5" max="5" width="7.00390625" style="14" bestFit="1" customWidth="1"/>
    <col min="6" max="6" width="6.7109375" style="14" customWidth="1"/>
    <col min="7" max="7" width="12.8515625" style="14" bestFit="1" customWidth="1"/>
    <col min="8" max="8" width="5.7109375" style="14" bestFit="1" customWidth="1"/>
    <col min="9" max="9" width="12.8515625" style="14" bestFit="1" customWidth="1"/>
    <col min="10" max="10" width="5.7109375" style="14" bestFit="1" customWidth="1"/>
    <col min="11" max="11" width="7.421875" style="14" customWidth="1"/>
    <col min="12" max="16384" width="9.140625" style="14" customWidth="1"/>
  </cols>
  <sheetData>
    <row r="1" spans="1:11" ht="15.75">
      <c r="A1" s="27" t="s">
        <v>13</v>
      </c>
      <c r="C1" s="26" t="s">
        <v>27</v>
      </c>
      <c r="K1" s="25" t="s">
        <v>26</v>
      </c>
    </row>
    <row r="2" spans="1:3" ht="15.75">
      <c r="A2" s="26" t="s">
        <v>14</v>
      </c>
      <c r="B2" s="15"/>
      <c r="C2" s="26" t="s">
        <v>41</v>
      </c>
    </row>
    <row r="3" ht="15.75">
      <c r="C3" s="26" t="s">
        <v>15</v>
      </c>
    </row>
    <row r="5" spans="2:11" ht="15">
      <c r="B5" s="28" t="s">
        <v>42</v>
      </c>
      <c r="C5" s="28"/>
      <c r="D5" s="28"/>
      <c r="E5" s="28"/>
      <c r="F5" s="28"/>
      <c r="G5" s="28" t="s">
        <v>43</v>
      </c>
      <c r="H5" s="28"/>
      <c r="I5" s="28"/>
      <c r="J5" s="28"/>
      <c r="K5" s="28"/>
    </row>
    <row r="6" spans="1:11" ht="24">
      <c r="A6" s="16" t="s">
        <v>11</v>
      </c>
      <c r="B6" s="17" t="s">
        <v>5</v>
      </c>
      <c r="C6" s="17" t="s">
        <v>8</v>
      </c>
      <c r="D6" s="17" t="s">
        <v>6</v>
      </c>
      <c r="E6" s="17" t="s">
        <v>8</v>
      </c>
      <c r="F6" s="17" t="s">
        <v>9</v>
      </c>
      <c r="G6" s="18" t="s">
        <v>23</v>
      </c>
      <c r="H6" s="17" t="s">
        <v>8</v>
      </c>
      <c r="I6" s="18" t="s">
        <v>7</v>
      </c>
      <c r="J6" s="17" t="s">
        <v>8</v>
      </c>
      <c r="K6" s="17" t="s">
        <v>10</v>
      </c>
    </row>
    <row r="7" spans="1:11" ht="15">
      <c r="A7" s="19" t="s">
        <v>12</v>
      </c>
      <c r="B7" s="20">
        <v>42697960649</v>
      </c>
      <c r="C7" s="20">
        <v>100</v>
      </c>
      <c r="D7" s="20">
        <v>62990748618</v>
      </c>
      <c r="E7" s="20">
        <v>100</v>
      </c>
      <c r="F7" s="21">
        <f>IF(D7=0,0,(B7-D7)/D7*100)</f>
        <v>-32.215505315015754</v>
      </c>
      <c r="G7" s="20">
        <v>10513171044</v>
      </c>
      <c r="H7" s="20">
        <v>100</v>
      </c>
      <c r="I7" s="20">
        <v>14666063420</v>
      </c>
      <c r="J7" s="20">
        <v>100</v>
      </c>
      <c r="K7" s="21">
        <f>IF(I7=0,0,(G7-I7)/I7*100)</f>
        <v>-28.316339954842494</v>
      </c>
    </row>
    <row r="8" spans="1:11" ht="12.75" customHeight="1">
      <c r="A8" s="2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29" t="s">
        <v>25</v>
      </c>
      <c r="B9" s="23">
        <f>SUM(B11:B35)</f>
        <v>15613926559</v>
      </c>
      <c r="C9" s="2">
        <f>(B9/$B$7)*100</f>
        <v>36.56831923977541</v>
      </c>
      <c r="D9" s="23">
        <f>SUM(D11:D35)</f>
        <v>24910812500</v>
      </c>
      <c r="E9" s="2">
        <f>(D9/$D$7)*100</f>
        <v>39.546779561342724</v>
      </c>
      <c r="F9" s="5">
        <f>IF(D9=0,0,(B9-D9)/D9*100)</f>
        <v>-37.32068530883929</v>
      </c>
      <c r="G9" s="23">
        <f>SUM(G11:G35)</f>
        <v>3905537258</v>
      </c>
      <c r="H9" s="2">
        <f>(G9/$G$7)*100</f>
        <v>37.14899378745426</v>
      </c>
      <c r="I9" s="23">
        <f>SUM(I11:I35)</f>
        <v>5705864219</v>
      </c>
      <c r="J9" s="2">
        <f>(I9/$I$7)*100</f>
        <v>38.90521986437721</v>
      </c>
      <c r="K9" s="5">
        <f>IF(I9=0,0,(G9-I9)/I9*100)</f>
        <v>-31.55222227344769</v>
      </c>
    </row>
    <row r="10" spans="1:11" ht="12.75" customHeight="1">
      <c r="A10" s="3" t="s">
        <v>18</v>
      </c>
      <c r="B10" s="23">
        <v>1980500401</v>
      </c>
      <c r="C10" s="2">
        <f>(B10/$B$7)*100</f>
        <v>4.638395770891189</v>
      </c>
      <c r="D10" s="23">
        <v>1866187170</v>
      </c>
      <c r="E10" s="2">
        <f>(D10/$D$7)*100</f>
        <v>2.962636912473089</v>
      </c>
      <c r="F10" s="5">
        <f>IF(D10=0,0,(B10-D10)/D10*100)</f>
        <v>6.125496565277533</v>
      </c>
      <c r="G10" s="23">
        <v>405570463</v>
      </c>
      <c r="H10" s="2">
        <f>(G10/$G$7)*100</f>
        <v>3.857736750430444</v>
      </c>
      <c r="I10" s="23">
        <v>471482790</v>
      </c>
      <c r="J10" s="2">
        <f>(I10/$I$7)*100</f>
        <v>3.2147876120393866</v>
      </c>
      <c r="K10" s="5">
        <f>IF(I10=0,0,(G10-I10)/I10*100)</f>
        <v>-13.979794893467904</v>
      </c>
    </row>
    <row r="11" spans="1:11" ht="12.75" customHeight="1">
      <c r="A11" s="3" t="s">
        <v>1</v>
      </c>
      <c r="B11" s="4">
        <v>1431445091</v>
      </c>
      <c r="C11" s="2">
        <f aca="true" t="shared" si="0" ref="C11:C37">(B11/$B$7)*100</f>
        <v>3.3524905387572064</v>
      </c>
      <c r="D11" s="23">
        <v>1988333334</v>
      </c>
      <c r="E11" s="2">
        <f aca="true" t="shared" si="1" ref="E11:E33">(D11/$D$7)*100</f>
        <v>3.1565481878267776</v>
      </c>
      <c r="F11" s="5">
        <f aca="true" t="shared" si="2" ref="F11:F33">IF(D11=0,0,(B11-D11)/D11*100)</f>
        <v>-28.007790921036786</v>
      </c>
      <c r="G11" s="23">
        <v>396971525</v>
      </c>
      <c r="H11" s="2">
        <f aca="true" t="shared" si="3" ref="H11:H33">(G11/$G$7)*100</f>
        <v>3.7759447015423255</v>
      </c>
      <c r="I11" s="23">
        <v>516369449</v>
      </c>
      <c r="J11" s="2">
        <f aca="true" t="shared" si="4" ref="J11:J33">(I11/$I$7)*100</f>
        <v>3.5208456026163835</v>
      </c>
      <c r="K11" s="5">
        <f aca="true" t="shared" si="5" ref="K11:K33">IF(I11=0,0,(G11-I11)/I11*100)</f>
        <v>-23.122577106609572</v>
      </c>
    </row>
    <row r="12" spans="1:11" ht="12.75" customHeight="1">
      <c r="A12" s="3" t="s">
        <v>3</v>
      </c>
      <c r="B12" s="4">
        <v>1077536499</v>
      </c>
      <c r="C12" s="2">
        <f t="shared" si="0"/>
        <v>2.523625209779747</v>
      </c>
      <c r="D12" s="23">
        <v>1985108233</v>
      </c>
      <c r="E12" s="2">
        <f t="shared" si="1"/>
        <v>3.151428228037828</v>
      </c>
      <c r="F12" s="5">
        <f t="shared" si="2"/>
        <v>-45.71900508560331</v>
      </c>
      <c r="G12" s="23">
        <v>192239757</v>
      </c>
      <c r="H12" s="2">
        <f t="shared" si="3"/>
        <v>1.828561108683889</v>
      </c>
      <c r="I12" s="23">
        <v>357677096</v>
      </c>
      <c r="J12" s="2">
        <f t="shared" si="4"/>
        <v>2.4388077819998957</v>
      </c>
      <c r="K12" s="5">
        <f t="shared" si="5"/>
        <v>-46.25326610233941</v>
      </c>
    </row>
    <row r="13" spans="1:11" ht="12.75" customHeight="1">
      <c r="A13" s="3" t="s">
        <v>2</v>
      </c>
      <c r="B13" s="4">
        <v>854686584</v>
      </c>
      <c r="C13" s="2">
        <f t="shared" si="0"/>
        <v>2.001703526372089</v>
      </c>
      <c r="D13" s="23">
        <v>1804333121</v>
      </c>
      <c r="E13" s="2">
        <f t="shared" si="1"/>
        <v>2.8644414625743955</v>
      </c>
      <c r="F13" s="5">
        <f t="shared" si="2"/>
        <v>-52.631441830080995</v>
      </c>
      <c r="G13" s="23">
        <v>268025479</v>
      </c>
      <c r="H13" s="2">
        <f t="shared" si="3"/>
        <v>2.5494256478683046</v>
      </c>
      <c r="I13" s="23">
        <v>506426782</v>
      </c>
      <c r="J13" s="2">
        <f t="shared" si="4"/>
        <v>3.453051902867061</v>
      </c>
      <c r="K13" s="5">
        <f t="shared" si="5"/>
        <v>-47.0751768021621</v>
      </c>
    </row>
    <row r="14" spans="1:11" ht="12.75" customHeight="1">
      <c r="A14" s="3" t="s">
        <v>21</v>
      </c>
      <c r="B14" s="4">
        <v>833953522</v>
      </c>
      <c r="C14" s="2">
        <f t="shared" si="0"/>
        <v>1.9531460269391847</v>
      </c>
      <c r="D14" s="23">
        <v>1430895512</v>
      </c>
      <c r="E14" s="2">
        <f t="shared" si="1"/>
        <v>2.271596295318695</v>
      </c>
      <c r="F14" s="5">
        <f t="shared" si="2"/>
        <v>-41.71806990753913</v>
      </c>
      <c r="G14" s="23">
        <v>226518545</v>
      </c>
      <c r="H14" s="2">
        <f t="shared" si="3"/>
        <v>2.1546167569420174</v>
      </c>
      <c r="I14" s="23">
        <v>324066559</v>
      </c>
      <c r="J14" s="2">
        <f t="shared" si="4"/>
        <v>2.2096356037713085</v>
      </c>
      <c r="K14" s="5">
        <f t="shared" si="5"/>
        <v>-30.10122806284372</v>
      </c>
    </row>
    <row r="15" spans="1:11" ht="12.75" customHeight="1">
      <c r="A15" s="3" t="s">
        <v>22</v>
      </c>
      <c r="B15" s="4">
        <v>782217506</v>
      </c>
      <c r="C15" s="2">
        <f t="shared" si="0"/>
        <v>1.831978610009609</v>
      </c>
      <c r="D15" s="23">
        <v>1215955402</v>
      </c>
      <c r="E15" s="2">
        <f t="shared" si="1"/>
        <v>1.9303714095763789</v>
      </c>
      <c r="F15" s="5">
        <f t="shared" si="2"/>
        <v>-35.6705431207912</v>
      </c>
      <c r="G15" s="23">
        <v>261230213</v>
      </c>
      <c r="H15" s="2">
        <f t="shared" si="3"/>
        <v>2.4847899069338113</v>
      </c>
      <c r="I15" s="23">
        <v>228712930</v>
      </c>
      <c r="J15" s="2">
        <f t="shared" si="4"/>
        <v>1.559470482638892</v>
      </c>
      <c r="K15" s="5">
        <f t="shared" si="5"/>
        <v>14.217509696544047</v>
      </c>
    </row>
    <row r="16" spans="1:11" ht="12.75" customHeight="1">
      <c r="A16" s="3" t="s">
        <v>28</v>
      </c>
      <c r="B16" s="4">
        <v>736349751</v>
      </c>
      <c r="C16" s="2">
        <f t="shared" si="0"/>
        <v>1.7245548494767406</v>
      </c>
      <c r="D16" s="23">
        <v>754152566</v>
      </c>
      <c r="E16" s="2">
        <f t="shared" si="1"/>
        <v>1.1972433770766397</v>
      </c>
      <c r="F16" s="5">
        <f t="shared" si="2"/>
        <v>-2.3606383910387705</v>
      </c>
      <c r="G16" s="23">
        <v>195747327</v>
      </c>
      <c r="H16" s="2">
        <f t="shared" si="3"/>
        <v>1.861924686479019</v>
      </c>
      <c r="I16" s="23">
        <v>213628222</v>
      </c>
      <c r="J16" s="2">
        <f t="shared" si="4"/>
        <v>1.4566159703678685</v>
      </c>
      <c r="K16" s="5">
        <f t="shared" si="5"/>
        <v>-8.370099621013557</v>
      </c>
    </row>
    <row r="17" spans="1:11" ht="12.75" customHeight="1">
      <c r="A17" s="3" t="s">
        <v>19</v>
      </c>
      <c r="B17" s="4">
        <v>720321474</v>
      </c>
      <c r="C17" s="2">
        <f t="shared" si="0"/>
        <v>1.6870161081495825</v>
      </c>
      <c r="D17" s="23">
        <v>1637562645</v>
      </c>
      <c r="E17" s="2">
        <f t="shared" si="1"/>
        <v>2.59968754289746</v>
      </c>
      <c r="F17" s="5">
        <f t="shared" si="2"/>
        <v>-56.012585155177376</v>
      </c>
      <c r="G17" s="23">
        <v>181917768</v>
      </c>
      <c r="H17" s="2">
        <f t="shared" si="3"/>
        <v>1.7303796089555945</v>
      </c>
      <c r="I17" s="23">
        <v>226304094</v>
      </c>
      <c r="J17" s="2">
        <f t="shared" si="4"/>
        <v>1.5430459252711999</v>
      </c>
      <c r="K17" s="5">
        <f t="shared" si="5"/>
        <v>-19.613576235169656</v>
      </c>
    </row>
    <row r="18" spans="1:11" ht="12.75" customHeight="1">
      <c r="A18" s="3" t="s">
        <v>29</v>
      </c>
      <c r="B18" s="4">
        <v>709896596</v>
      </c>
      <c r="C18" s="2">
        <f t="shared" si="0"/>
        <v>1.6626007078785996</v>
      </c>
      <c r="D18" s="23">
        <v>1286976595</v>
      </c>
      <c r="E18" s="2">
        <f t="shared" si="1"/>
        <v>2.0431200187899314</v>
      </c>
      <c r="F18" s="5">
        <f t="shared" si="2"/>
        <v>-44.839976207958934</v>
      </c>
      <c r="G18" s="23">
        <v>184735457</v>
      </c>
      <c r="H18" s="2">
        <f t="shared" si="3"/>
        <v>1.7571811228680698</v>
      </c>
      <c r="I18" s="23">
        <v>355679916</v>
      </c>
      <c r="J18" s="2">
        <f t="shared" si="4"/>
        <v>2.4251900855342132</v>
      </c>
      <c r="K18" s="5">
        <f t="shared" si="5"/>
        <v>-48.0613189865913</v>
      </c>
    </row>
    <row r="19" spans="1:11" ht="12.75" customHeight="1">
      <c r="A19" s="3" t="s">
        <v>31</v>
      </c>
      <c r="B19" s="4">
        <v>650905738</v>
      </c>
      <c r="C19" s="2">
        <f t="shared" si="0"/>
        <v>1.524442217160656</v>
      </c>
      <c r="D19" s="23">
        <v>884700830</v>
      </c>
      <c r="E19" s="2">
        <f t="shared" si="1"/>
        <v>1.404493277838567</v>
      </c>
      <c r="F19" s="5">
        <f t="shared" si="2"/>
        <v>-26.426457856945834</v>
      </c>
      <c r="G19" s="23">
        <v>156000032</v>
      </c>
      <c r="H19" s="2">
        <f t="shared" si="3"/>
        <v>1.483853266983906</v>
      </c>
      <c r="I19" s="23">
        <v>222326292</v>
      </c>
      <c r="J19" s="2">
        <f t="shared" si="4"/>
        <v>1.5159234324380142</v>
      </c>
      <c r="K19" s="5">
        <f t="shared" si="5"/>
        <v>-29.83284586062363</v>
      </c>
    </row>
    <row r="20" spans="1:11" ht="12.75" customHeight="1">
      <c r="A20" s="3" t="s">
        <v>4</v>
      </c>
      <c r="B20" s="4">
        <v>645459921</v>
      </c>
      <c r="C20" s="2">
        <f t="shared" si="0"/>
        <v>1.5116879382273658</v>
      </c>
      <c r="D20" s="23">
        <v>700014462</v>
      </c>
      <c r="E20" s="2">
        <f t="shared" si="1"/>
        <v>1.1112972577055014</v>
      </c>
      <c r="F20" s="5">
        <f t="shared" si="2"/>
        <v>-7.793344846638325</v>
      </c>
      <c r="G20" s="23">
        <v>145452546</v>
      </c>
      <c r="H20" s="2">
        <f t="shared" si="3"/>
        <v>1.3835268673100456</v>
      </c>
      <c r="I20" s="23">
        <v>178446727</v>
      </c>
      <c r="J20" s="2">
        <f t="shared" si="4"/>
        <v>1.2167322742969566</v>
      </c>
      <c r="K20" s="5">
        <f t="shared" si="5"/>
        <v>-18.489653217343687</v>
      </c>
    </row>
    <row r="21" spans="1:11" ht="12.75" customHeight="1">
      <c r="A21" s="3" t="s">
        <v>32</v>
      </c>
      <c r="B21" s="4">
        <v>568563330</v>
      </c>
      <c r="C21" s="2">
        <f t="shared" si="0"/>
        <v>1.3315936437196467</v>
      </c>
      <c r="D21" s="23">
        <v>813459081</v>
      </c>
      <c r="E21" s="2">
        <f t="shared" si="1"/>
        <v>1.2913945283189554</v>
      </c>
      <c r="F21" s="5">
        <f t="shared" si="2"/>
        <v>-30.10547877822511</v>
      </c>
      <c r="G21" s="23">
        <v>134633617</v>
      </c>
      <c r="H21" s="2">
        <f t="shared" si="3"/>
        <v>1.2806185349456205</v>
      </c>
      <c r="I21" s="23">
        <v>218368094</v>
      </c>
      <c r="J21" s="2">
        <f t="shared" si="4"/>
        <v>1.488934608739064</v>
      </c>
      <c r="K21" s="5">
        <f t="shared" si="5"/>
        <v>-38.34556388993348</v>
      </c>
    </row>
    <row r="22" spans="1:11" ht="12.75" customHeight="1">
      <c r="A22" s="3" t="s">
        <v>33</v>
      </c>
      <c r="B22" s="4">
        <v>562541043</v>
      </c>
      <c r="C22" s="2">
        <f t="shared" si="0"/>
        <v>1.3174892534666638</v>
      </c>
      <c r="D22" s="23">
        <v>600117746</v>
      </c>
      <c r="E22" s="2">
        <f t="shared" si="1"/>
        <v>0.9527077533866816</v>
      </c>
      <c r="F22" s="5">
        <f t="shared" si="2"/>
        <v>-6.261555044899472</v>
      </c>
      <c r="G22" s="23">
        <v>137686203</v>
      </c>
      <c r="H22" s="2">
        <f t="shared" si="3"/>
        <v>1.3096543604565367</v>
      </c>
      <c r="I22" s="23">
        <v>149427676</v>
      </c>
      <c r="J22" s="2">
        <f t="shared" si="4"/>
        <v>1.0188669700979651</v>
      </c>
      <c r="K22" s="5">
        <f t="shared" si="5"/>
        <v>-7.857629399255329</v>
      </c>
    </row>
    <row r="23" spans="1:11" ht="12.75" customHeight="1">
      <c r="A23" s="3" t="s">
        <v>35</v>
      </c>
      <c r="B23" s="4">
        <v>528283237</v>
      </c>
      <c r="C23" s="2">
        <f t="shared" si="0"/>
        <v>1.237256367681749</v>
      </c>
      <c r="D23" s="23">
        <v>1055808992</v>
      </c>
      <c r="E23" s="2">
        <f t="shared" si="1"/>
        <v>1.6761334246126043</v>
      </c>
      <c r="F23" s="5">
        <f t="shared" si="2"/>
        <v>-49.96412788649559</v>
      </c>
      <c r="G23" s="23">
        <v>127004664</v>
      </c>
      <c r="H23" s="2">
        <f t="shared" si="3"/>
        <v>1.2080528650057794</v>
      </c>
      <c r="I23" s="23">
        <v>310811663</v>
      </c>
      <c r="J23" s="2">
        <f t="shared" si="4"/>
        <v>2.119257595573659</v>
      </c>
      <c r="K23" s="5">
        <f t="shared" si="5"/>
        <v>-59.13774188068355</v>
      </c>
    </row>
    <row r="24" spans="1:11" ht="12.75" customHeight="1">
      <c r="A24" s="3" t="s">
        <v>34</v>
      </c>
      <c r="B24" s="4">
        <v>525455550</v>
      </c>
      <c r="C24" s="2">
        <f t="shared" si="0"/>
        <v>1.2306338335910811</v>
      </c>
      <c r="D24" s="23">
        <v>736167941</v>
      </c>
      <c r="E24" s="2">
        <f t="shared" si="1"/>
        <v>1.1686921605971126</v>
      </c>
      <c r="F24" s="5">
        <f t="shared" si="2"/>
        <v>-28.62286976444143</v>
      </c>
      <c r="G24" s="23">
        <v>123006688</v>
      </c>
      <c r="H24" s="2">
        <f t="shared" si="3"/>
        <v>1.170024605185145</v>
      </c>
      <c r="I24" s="23">
        <v>189503313</v>
      </c>
      <c r="J24" s="2">
        <f t="shared" si="4"/>
        <v>1.292121188713638</v>
      </c>
      <c r="K24" s="5">
        <f t="shared" si="5"/>
        <v>-35.089953809936816</v>
      </c>
    </row>
    <row r="25" spans="1:11" ht="12.75" customHeight="1">
      <c r="A25" s="3" t="s">
        <v>17</v>
      </c>
      <c r="B25" s="4">
        <v>519900436</v>
      </c>
      <c r="C25" s="2">
        <f t="shared" si="0"/>
        <v>1.2176235775611364</v>
      </c>
      <c r="D25" s="23">
        <v>892825770</v>
      </c>
      <c r="E25" s="2">
        <f t="shared" si="1"/>
        <v>1.4173919021258774</v>
      </c>
      <c r="F25" s="5">
        <f t="shared" si="2"/>
        <v>-41.76910507410645</v>
      </c>
      <c r="G25" s="23">
        <v>128482521</v>
      </c>
      <c r="H25" s="2">
        <f t="shared" si="3"/>
        <v>1.222110060440105</v>
      </c>
      <c r="I25" s="23">
        <v>195031936</v>
      </c>
      <c r="J25" s="2">
        <f t="shared" si="4"/>
        <v>1.3298178960145257</v>
      </c>
      <c r="K25" s="5">
        <f t="shared" si="5"/>
        <v>-34.122316767649785</v>
      </c>
    </row>
    <row r="26" spans="1:11" ht="12.75" customHeight="1">
      <c r="A26" s="3" t="s">
        <v>30</v>
      </c>
      <c r="B26" s="4">
        <v>519636847</v>
      </c>
      <c r="C26" s="2">
        <f t="shared" si="0"/>
        <v>1.2170062436276334</v>
      </c>
      <c r="D26" s="23">
        <v>428924454</v>
      </c>
      <c r="E26" s="2">
        <f t="shared" si="1"/>
        <v>0.6809324597825658</v>
      </c>
      <c r="F26" s="5">
        <f t="shared" si="2"/>
        <v>21.14880421343382</v>
      </c>
      <c r="G26" s="23">
        <v>1412761</v>
      </c>
      <c r="H26" s="2">
        <f t="shared" si="3"/>
        <v>0.013438010226289246</v>
      </c>
      <c r="I26" s="23">
        <v>23501</v>
      </c>
      <c r="J26" s="2">
        <f t="shared" si="4"/>
        <v>0.00016024068168116513</v>
      </c>
      <c r="K26" s="5">
        <f t="shared" si="5"/>
        <v>5911.493127952002</v>
      </c>
    </row>
    <row r="27" spans="1:11" ht="12.75" customHeight="1">
      <c r="A27" s="3" t="s">
        <v>36</v>
      </c>
      <c r="B27" s="4">
        <v>517382102</v>
      </c>
      <c r="C27" s="2">
        <f t="shared" si="0"/>
        <v>1.2117255581669502</v>
      </c>
      <c r="D27" s="23">
        <v>435345170</v>
      </c>
      <c r="E27" s="2">
        <f t="shared" si="1"/>
        <v>0.6911255693119313</v>
      </c>
      <c r="F27" s="5">
        <f t="shared" si="2"/>
        <v>18.84411213290824</v>
      </c>
      <c r="G27" s="23">
        <v>131430860</v>
      </c>
      <c r="H27" s="2">
        <f t="shared" si="3"/>
        <v>1.2501543012087608</v>
      </c>
      <c r="I27" s="23">
        <v>101080891</v>
      </c>
      <c r="J27" s="2">
        <f t="shared" si="4"/>
        <v>0.689216240959089</v>
      </c>
      <c r="K27" s="5">
        <f t="shared" si="5"/>
        <v>30.025426863322764</v>
      </c>
    </row>
    <row r="28" spans="1:11" ht="12.75" customHeight="1">
      <c r="A28" s="3" t="s">
        <v>38</v>
      </c>
      <c r="B28" s="4">
        <v>489953751</v>
      </c>
      <c r="C28" s="2">
        <f t="shared" si="0"/>
        <v>1.147487476106133</v>
      </c>
      <c r="D28" s="23">
        <v>1515450620</v>
      </c>
      <c r="E28" s="2">
        <f t="shared" si="1"/>
        <v>2.405830464391322</v>
      </c>
      <c r="F28" s="5">
        <f t="shared" si="2"/>
        <v>-67.66943478501463</v>
      </c>
      <c r="G28" s="23">
        <v>176976932</v>
      </c>
      <c r="H28" s="2">
        <f t="shared" si="3"/>
        <v>1.6833829798764948</v>
      </c>
      <c r="I28" s="23">
        <v>239871162</v>
      </c>
      <c r="J28" s="2">
        <f t="shared" si="4"/>
        <v>1.6355524664709242</v>
      </c>
      <c r="K28" s="5">
        <f t="shared" si="5"/>
        <v>-26.220004720700857</v>
      </c>
    </row>
    <row r="29" spans="1:11" ht="12.75" customHeight="1">
      <c r="A29" s="3" t="s">
        <v>0</v>
      </c>
      <c r="B29" s="4">
        <v>480828848</v>
      </c>
      <c r="C29" s="2">
        <f t="shared" si="0"/>
        <v>1.12611665918349</v>
      </c>
      <c r="D29" s="23">
        <v>829799366</v>
      </c>
      <c r="E29" s="2">
        <f t="shared" si="1"/>
        <v>1.3173352979692636</v>
      </c>
      <c r="F29" s="5">
        <f t="shared" si="2"/>
        <v>-42.054806535005234</v>
      </c>
      <c r="G29" s="23">
        <v>111765878</v>
      </c>
      <c r="H29" s="2">
        <f t="shared" si="3"/>
        <v>1.0631033922327955</v>
      </c>
      <c r="I29" s="23">
        <v>180307317</v>
      </c>
      <c r="J29" s="2">
        <f t="shared" si="4"/>
        <v>1.229418637001912</v>
      </c>
      <c r="K29" s="5">
        <f t="shared" si="5"/>
        <v>-38.0136758398995</v>
      </c>
    </row>
    <row r="30" spans="1:11" ht="12.75" customHeight="1">
      <c r="A30" s="3" t="s">
        <v>16</v>
      </c>
      <c r="B30" s="4">
        <v>467396201</v>
      </c>
      <c r="C30" s="2">
        <f t="shared" si="0"/>
        <v>1.0946569669737765</v>
      </c>
      <c r="D30" s="23">
        <v>749703742</v>
      </c>
      <c r="E30" s="2">
        <f t="shared" si="1"/>
        <v>1.1901807145466556</v>
      </c>
      <c r="F30" s="5">
        <f t="shared" si="2"/>
        <v>-37.65587994090605</v>
      </c>
      <c r="G30" s="23">
        <v>144357158</v>
      </c>
      <c r="H30" s="2">
        <f t="shared" si="3"/>
        <v>1.373107670329272</v>
      </c>
      <c r="I30" s="23">
        <v>222420148</v>
      </c>
      <c r="J30" s="2">
        <f t="shared" si="4"/>
        <v>1.5165633860323235</v>
      </c>
      <c r="K30" s="5">
        <f t="shared" si="5"/>
        <v>-35.09708571905096</v>
      </c>
    </row>
    <row r="31" spans="1:11" ht="15">
      <c r="A31" s="6" t="s">
        <v>37</v>
      </c>
      <c r="B31" s="7">
        <v>433606960</v>
      </c>
      <c r="C31" s="2">
        <f t="shared" si="0"/>
        <v>1.015521475520764</v>
      </c>
      <c r="D31" s="23">
        <v>391830651</v>
      </c>
      <c r="E31" s="2">
        <f t="shared" si="1"/>
        <v>0.6220447598999196</v>
      </c>
      <c r="F31" s="5">
        <f t="shared" si="2"/>
        <v>10.661827729245205</v>
      </c>
      <c r="G31" s="23">
        <v>119563844</v>
      </c>
      <c r="H31" s="2">
        <f t="shared" si="3"/>
        <v>1.1372766932032046</v>
      </c>
      <c r="I31" s="23">
        <v>102981683</v>
      </c>
      <c r="J31" s="2">
        <f t="shared" si="4"/>
        <v>0.7021767194840073</v>
      </c>
      <c r="K31" s="5">
        <f t="shared" si="5"/>
        <v>16.102048943985505</v>
      </c>
    </row>
    <row r="32" spans="1:11" ht="15">
      <c r="A32" s="6" t="s">
        <v>39</v>
      </c>
      <c r="B32" s="7">
        <v>403448916</v>
      </c>
      <c r="C32" s="2">
        <f t="shared" si="0"/>
        <v>0.9448903644756366</v>
      </c>
      <c r="D32" s="23">
        <v>914580842</v>
      </c>
      <c r="E32" s="2">
        <f t="shared" si="1"/>
        <v>1.4519288340996996</v>
      </c>
      <c r="F32" s="5">
        <f t="shared" si="2"/>
        <v>-55.887014305073315</v>
      </c>
      <c r="G32" s="23">
        <v>94175741</v>
      </c>
      <c r="H32" s="2">
        <f t="shared" si="3"/>
        <v>0.8957881556939692</v>
      </c>
      <c r="I32" s="23">
        <v>191655939</v>
      </c>
      <c r="J32" s="2">
        <f t="shared" si="4"/>
        <v>1.306798787864508</v>
      </c>
      <c r="K32" s="5">
        <f t="shared" si="5"/>
        <v>-50.862080511890625</v>
      </c>
    </row>
    <row r="33" spans="1:11" ht="15">
      <c r="A33" s="6" t="s">
        <v>20</v>
      </c>
      <c r="B33" s="7">
        <v>400811484</v>
      </c>
      <c r="C33" s="2">
        <f t="shared" si="0"/>
        <v>0.9387134137269086</v>
      </c>
      <c r="D33" s="23">
        <v>497990014</v>
      </c>
      <c r="E33" s="2">
        <f t="shared" si="1"/>
        <v>0.7905764337236282</v>
      </c>
      <c r="F33" s="5">
        <f t="shared" si="2"/>
        <v>-19.514152346034795</v>
      </c>
      <c r="G33" s="23">
        <v>104156120</v>
      </c>
      <c r="H33" s="2">
        <f t="shared" si="3"/>
        <v>0.9907203027905003</v>
      </c>
      <c r="I33" s="23">
        <v>137529269</v>
      </c>
      <c r="J33" s="2">
        <f t="shared" si="4"/>
        <v>0.9377381309592073</v>
      </c>
      <c r="K33" s="5">
        <f t="shared" si="5"/>
        <v>-24.266215651884256</v>
      </c>
    </row>
    <row r="34" spans="1:11" ht="15">
      <c r="A34" s="6" t="s">
        <v>40</v>
      </c>
      <c r="B34" s="7">
        <v>382282177</v>
      </c>
      <c r="C34" s="2">
        <f t="shared" si="0"/>
        <v>0.8953171795312739</v>
      </c>
      <c r="D34" s="23">
        <v>651338903</v>
      </c>
      <c r="E34" s="2">
        <f>(D34/$D$7)*100</f>
        <v>1.0340231181406785</v>
      </c>
      <c r="F34" s="5">
        <f>IF(D34=0,0,(B34-D34)/D34*100)</f>
        <v>-41.30825362353644</v>
      </c>
      <c r="G34" s="23">
        <v>85755761</v>
      </c>
      <c r="H34" s="2">
        <f>(G34/$G$7)*100</f>
        <v>0.8156983334627842</v>
      </c>
      <c r="I34" s="23">
        <v>157721983</v>
      </c>
      <c r="J34" s="2">
        <f>(I34/$I$7)*100</f>
        <v>1.0754213893887552</v>
      </c>
      <c r="K34" s="5">
        <f>IF(I34=0,0,(G34-I34)/I34*100)</f>
        <v>-45.62852979092965</v>
      </c>
    </row>
    <row r="35" spans="1:11" ht="15">
      <c r="A35" s="13" t="s">
        <v>44</v>
      </c>
      <c r="B35" s="7">
        <v>371062995</v>
      </c>
      <c r="C35" s="2">
        <f t="shared" si="0"/>
        <v>0.8690414936917846</v>
      </c>
      <c r="D35" s="23">
        <v>709436508</v>
      </c>
      <c r="E35" s="2">
        <f>(D35/$D$7)*100</f>
        <v>1.1262550827936566</v>
      </c>
      <c r="F35" s="5">
        <f>IF(D35=0,0,(B35-D35)/D35*100)</f>
        <v>-47.69609530723502</v>
      </c>
      <c r="G35" s="23">
        <v>76289861</v>
      </c>
      <c r="H35" s="2">
        <f>(G35/$G$7)*100</f>
        <v>0.7256598478300188</v>
      </c>
      <c r="I35" s="23">
        <v>179491577</v>
      </c>
      <c r="J35" s="2">
        <f>(I35/$I$7)*100</f>
        <v>1.2238565445941594</v>
      </c>
      <c r="K35" s="5">
        <f>IF(I35=0,0,(G35-I35)/I35*100)</f>
        <v>-57.49669022073387</v>
      </c>
    </row>
    <row r="36" spans="1:11" ht="15">
      <c r="A36" s="8"/>
      <c r="B36" s="9"/>
      <c r="C36" s="10"/>
      <c r="D36" s="9"/>
      <c r="E36" s="10"/>
      <c r="F36" s="11"/>
      <c r="G36" s="12"/>
      <c r="H36" s="10"/>
      <c r="I36" s="12"/>
      <c r="J36" s="10"/>
      <c r="K36" s="11"/>
    </row>
    <row r="37" spans="1:11" ht="15">
      <c r="A37" s="24" t="s">
        <v>24</v>
      </c>
      <c r="B37" s="7">
        <f>B7-B9</f>
        <v>27084034090</v>
      </c>
      <c r="C37" s="2">
        <f t="shared" si="0"/>
        <v>63.431680760224594</v>
      </c>
      <c r="D37" s="7">
        <f>D7-D9</f>
        <v>38079936118</v>
      </c>
      <c r="E37" s="2">
        <f>(D37/$D$7)*100</f>
        <v>60.453220438657276</v>
      </c>
      <c r="F37" s="5">
        <f>IF(D37=0,0,(B37-D37)/D37*100)</f>
        <v>-28.875841582103778</v>
      </c>
      <c r="G37" s="7">
        <f>G7-G9</f>
        <v>6607633786</v>
      </c>
      <c r="H37" s="2">
        <f>(G37/$G$7)*100</f>
        <v>62.85100621254575</v>
      </c>
      <c r="I37" s="7">
        <f>I7-I9</f>
        <v>8960199201</v>
      </c>
      <c r="J37" s="2">
        <f>(I37/$I$7)*100</f>
        <v>61.094780135622784</v>
      </c>
      <c r="K37" s="5">
        <f>IF(I37=0,0,(G37-I37)/I37*100)</f>
        <v>-26.255726711270466</v>
      </c>
    </row>
  </sheetData>
  <sheetProtection/>
  <mergeCells count="2">
    <mergeCell ref="B5:F5"/>
    <mergeCell ref="G5:K5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95" r:id="rId1"/>
  <headerFooter>
    <oddFooter>&amp;CBCI014&amp;R&amp;P</oddFooter>
  </headerFooter>
  <ignoredErrors>
    <ignoredError sqref="C9 E9:F9 H9 C37:H37" formula="1"/>
    <ignoredError sqref="B9 D9 G9 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2016-05-03T19:08:06Z</cp:lastPrinted>
  <dcterms:created xsi:type="dcterms:W3CDTF">2016-03-08T19:19:47Z</dcterms:created>
  <dcterms:modified xsi:type="dcterms:W3CDTF">2016-05-03T20:01:50Z</dcterms:modified>
  <cp:category/>
  <cp:version/>
  <cp:contentType/>
  <cp:contentStatus/>
</cp:coreProperties>
</file>