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8" sheetId="1" r:id="rId1"/>
  </sheets>
  <definedNames>
    <definedName name="_xlnm.Print_Titles" localSheetId="0">'BCI018'!$1:$8</definedName>
  </definedNames>
  <calcPr fullCalcOnLoad="1"/>
</workbook>
</file>

<file path=xl/sharedStrings.xml><?xml version="1.0" encoding="utf-8"?>
<sst xmlns="http://schemas.openxmlformats.org/spreadsheetml/2006/main" count="160" uniqueCount="94">
  <si>
    <t>POLIMEROS DE ETILENO, PROPILENO E ESTIRENO</t>
  </si>
  <si>
    <t>PARTES E PECAS PARA VEICULOS AUTOMOVEIS E TRATORES</t>
  </si>
  <si>
    <t>AUTOMOVEIS DE PASSAGEIROS</t>
  </si>
  <si>
    <t>PARTES DE MOTORES E TURBINAS PARA AVIACAO</t>
  </si>
  <si>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</si>
  <si>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</si>
  <si>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</si>
  <si>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</si>
  <si>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</si>
  <si>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</si>
  <si>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</si>
  <si>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</si>
  <si>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</si>
  <si>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</si>
  <si>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</si>
  <si>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</si>
  <si>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CIRCUITOS INTEGRADOS E MICROCONJUNTOS ELETRONICOS</t>
  </si>
  <si>
    <t>NAFTAS</t>
  </si>
  <si>
    <t>DEMAIS PRODUTOS</t>
  </si>
  <si>
    <t>IMPORTAÇÃO BRASILEIRA</t>
  </si>
  <si>
    <t>COMPOSTOS HETEROCICLICOS, SEUS SAIS E SULFONAMIDAS</t>
  </si>
  <si>
    <t>CIRCUITOS IMPRESSOS E OUTS.PARTES P/APARS.DE TELEFONIA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</si>
  <si>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</si>
  <si>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</si>
  <si>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</si>
  <si>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</si>
  <si>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ADUBOS OU FERTILIZ.CONT.NITROGENIO,FOSFORO E POTASSIO</t>
  </si>
  <si>
    <t>PARTES E PECAS DE AVIOES, HELICOPTEROS,OUTS.VEIC.AEREOS</t>
  </si>
  <si>
    <t>PARTES DE APARELHOS TRANSMISSORES OU RECEPTORES</t>
  </si>
  <si>
    <t>BCI018</t>
  </si>
  <si>
    <t>MOTORES E TURBINAS PARA AVIACAO</t>
  </si>
  <si>
    <t>INSTRUMENTOS E APARELHOS MEDICOS</t>
  </si>
  <si>
    <t>COMPOSTOS ORGANO-INORGANICOS</t>
  </si>
  <si>
    <t>MAQUINAS AUTOMATICAS P/PROCESS.DE DADOS E SUAS UNIDADES</t>
  </si>
  <si>
    <t>TORNEIRAS, VALVULAS E DISPOSITIVOS SEMELH.E SUAS PARTES</t>
  </si>
  <si>
    <t>ACIDOS CARBOXILICOS, SEUS ANIDRIDOS, HALOGENETOS, ETC.</t>
  </si>
  <si>
    <t>VEICULOS E MATERIAIS PARA VIAS FERREAS</t>
  </si>
  <si>
    <t>PARTES DE MOTORES PARA VEICULOS AUTOMOVEIS</t>
  </si>
  <si>
    <t>TRIGO EM GRAOS</t>
  </si>
  <si>
    <t>PRODUTOS DE PERFUMARIA,DE TOUCADOR E PREPARS.COSMETICAS</t>
  </si>
  <si>
    <t>OBRAS DE FERRO OU ACO, OUTRAS</t>
  </si>
  <si>
    <t>MAQUINAS E APARELHOS DE ELEVACAO DE CARGA,DESCARGA,ETC.</t>
  </si>
  <si>
    <t>MOTORES PARA VEICULOS AUTOMOVEIS E SUAS PARTES</t>
  </si>
  <si>
    <t>PARTES E ACESSORIOS DE MAQS.AUTOMAT.P/PROCESS.DE DADOS</t>
  </si>
  <si>
    <t>MAQUINAS E APARELHOS P/ENCHER,FECHAR,EMPACOTAR,ETC.</t>
  </si>
  <si>
    <t>PRODUTOS LAMINADOS PLANOS DE FERRO OU ACOS</t>
  </si>
  <si>
    <t>PRODUTOS HORTICOLAS PREPARADOS/CONSERV.EM ACIDO ACETICO</t>
  </si>
  <si>
    <t>BARRAS, PERFIS, FIOS, CHAPAS, FOLHAS E TIRAS, DE COBRE</t>
  </si>
  <si>
    <t>VINHO DE UVAS</t>
  </si>
  <si>
    <t>UVAS FRESCAS OU SECAS</t>
  </si>
  <si>
    <t>QUEROSENE EXCETO DE AVIACAO</t>
  </si>
  <si>
    <t>CATODOS DE COBRE E SEUS ELEMENTOS</t>
  </si>
  <si>
    <t>ALHOS COMUNS FRESCOS OU REFRIGERADOS</t>
  </si>
  <si>
    <t>MALTE INTEIRO OU PARTIDO, NAO TORRADO</t>
  </si>
  <si>
    <t>SALMOES-DO-PACIFICO, ETC.FRESCOS,REFRIG.EXC.FILES,ETC.</t>
  </si>
  <si>
    <t xml:space="preserve">PRINCIPAIS PAÍSES E PRODUTOS </t>
  </si>
  <si>
    <t>LEITE E CREME DE LEITE CONCENTRADO/ADICION.ACUCAR,ETC.</t>
  </si>
  <si>
    <t>TUBOS DE FERRO FUNDIDO, FERRO OU ACO E SEUS ACESSORIOS</t>
  </si>
  <si>
    <t>PNEUMATICOS</t>
  </si>
  <si>
    <t>DEMAIS PAISES</t>
  </si>
  <si>
    <t>APARELHOS PARA INTERRUPCAO E PROTECAO DE ENERGIA</t>
  </si>
  <si>
    <t>BOMBAS, COMPRESSORES, VENTILADORES,ETC. E SUAS PARTES</t>
  </si>
  <si>
    <t>FIOS DE FIBRAS TEXTEIS, SINTETICAS OU ARTIFICIAIS</t>
  </si>
  <si>
    <t>INSETICIDAS, FORMICIDAS, HERBICIDAS E PRODS.SEMELHANTES</t>
  </si>
  <si>
    <t>APARELHOS MECANICOS P/PROJETAR/PULVERIZAR LIQUIDOS/POS</t>
  </si>
  <si>
    <t>APARELHOS TRANSMISSORES/RECEPTORES DE TELEFONIA CELULAR</t>
  </si>
  <si>
    <t>AVIOES</t>
  </si>
  <si>
    <t>COMPOSTOS DE FUNCOES NITROGENADAS</t>
  </si>
  <si>
    <t>MAQUINAS E APARELHOS P/FABR.IND.DE ALIMENTOS E BEBIDAS</t>
  </si>
  <si>
    <t>MATERIAS CORANTES ORGANICAS SINTETICAS</t>
  </si>
  <si>
    <t>OLEOS LUBRIFICANTES</t>
  </si>
  <si>
    <t>POLIMEROS FLUORADOS</t>
  </si>
  <si>
    <t>TURBINAS A VAPOR E SUAS PARTES</t>
  </si>
  <si>
    <t>GAS PROPANO LIQUEFEITO</t>
  </si>
  <si>
    <t>MACAS FRESCAS</t>
  </si>
  <si>
    <t>PRATA EM FORMAS BRUTAS</t>
  </si>
  <si>
    <t>MINERIOS DE COBRE E SEUS CONCENTRADOS</t>
  </si>
  <si>
    <t>PRENSAS P/FABR.PAINEL DE PARTICULAS,FIBRAS MADEIRA,ETC.</t>
  </si>
  <si>
    <t>ORDEM DECRESCENTE ABRIL - 2016</t>
  </si>
  <si>
    <t>Part % 2016</t>
  </si>
  <si>
    <t>Part % 2015</t>
  </si>
  <si>
    <t>ABRIL</t>
  </si>
  <si>
    <t>1. Estados Unidos</t>
  </si>
  <si>
    <t>2. China</t>
  </si>
  <si>
    <t>3. Argentina</t>
  </si>
  <si>
    <t>4. Alemanha</t>
  </si>
  <si>
    <t>5. Coreia do Sul</t>
  </si>
  <si>
    <t>6. Itália</t>
  </si>
  <si>
    <t>7. Japão</t>
  </si>
  <si>
    <t>8. México</t>
  </si>
  <si>
    <t>9. França</t>
  </si>
  <si>
    <t>10. Chile</t>
  </si>
  <si>
    <t>11. Espanha</t>
  </si>
  <si>
    <t>12. Índia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</si>
</sst>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10" xfId="0" applyFont="1" applyFill="1" applyBorder="1" applyAlignment="1">
      <alignment vertical="center" shrinkToFit="1"/>
    </xf>
    <xf numFmtId="0" fontId="40" fillId="0" borderId="0" xfId="0" applyFont="1" applyAlignment="1">
      <alignment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 shrinkToFit="1"/>
    </xf>
    <xf numFmtId="169" fontId="40" fillId="0" borderId="11" xfId="60" applyNumberFormat="1" applyFont="1" applyFill="1" applyBorder="1" applyAlignment="1">
      <alignment horizontal="center" vertical="center"/>
    </xf>
    <xf numFmtId="4" fontId="40" fillId="0" borderId="1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169" fontId="39" fillId="0" borderId="0" xfId="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shrinkToFit="1"/>
    </xf>
    <xf numFmtId="169" fontId="39" fillId="0" borderId="0" xfId="6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2" xfId="0" applyFont="1" applyBorder="1" applyAlignment="1">
      <alignment horizontal="center" vertical="center"/>
    </xf>
    <xf numFmtId="169" fontId="39" fillId="0" borderId="13" xfId="0" applyNumberFormat="1" applyFont="1" applyBorder="1" applyAlignment="1">
      <alignment vertical="center"/>
    </xf>
    <xf numFmtId="43" fontId="39" fillId="0" borderId="13" xfId="60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0" fontId="39" fillId="0" borderId="15" xfId="0" applyFont="1" applyBorder="1" applyAlignment="1">
      <alignment horizontal="left" vertical="center"/>
    </xf>
    <xf numFmtId="4" fontId="39" fillId="0" borderId="16" xfId="0" applyNumberFormat="1" applyFont="1" applyBorder="1" applyAlignment="1">
      <alignment vertical="center"/>
    </xf>
    <xf numFmtId="0" fontId="39" fillId="0" borderId="17" xfId="0" applyFont="1" applyFill="1" applyBorder="1" applyAlignment="1">
      <alignment horizontal="right" vertical="center" shrinkToFit="1"/>
    </xf>
    <xf numFmtId="169" fontId="39" fillId="0" borderId="18" xfId="60" applyNumberFormat="1" applyFont="1" applyBorder="1" applyAlignment="1">
      <alignment vertical="center"/>
    </xf>
    <xf numFmtId="43" fontId="39" fillId="0" borderId="18" xfId="60" applyFont="1" applyBorder="1" applyAlignment="1">
      <alignment vertical="center"/>
    </xf>
    <xf numFmtId="4" fontId="39" fillId="0" borderId="19" xfId="0" applyNumberFormat="1" applyFont="1" applyBorder="1" applyAlignment="1">
      <alignment vertical="center"/>
    </xf>
    <xf numFmtId="0" fontId="39" fillId="0" borderId="20" xfId="0" applyFont="1" applyBorder="1" applyAlignment="1">
      <alignment horizontal="right" vertical="center" shrinkToFit="1"/>
    </xf>
    <xf numFmtId="169" fontId="39" fillId="0" borderId="21" xfId="60" applyNumberFormat="1" applyFont="1" applyBorder="1" applyAlignment="1">
      <alignment vertical="center"/>
    </xf>
    <xf numFmtId="43" fontId="39" fillId="0" borderId="21" xfId="60" applyFont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E11" sqref="E11"/>
    </sheetView>
  </sheetViews>
  <sheetFormatPr defaultColWidth="9.140625" defaultRowHeight="15"/>
  <cols>
    <col min="1" max="1" width="47.421875" style="2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8.57421875" style="1" customWidth="1"/>
    <col min="7" max="16384" width="9.140625" style="1" customWidth="1"/>
  </cols>
  <sheetData>
    <row r="1" spans="1:6" ht="12.75" customHeight="1">
      <c r="A1" s="15" t="s">
        <v>9</v>
      </c>
      <c r="B1" s="14" t="s">
        <v>19</v>
      </c>
      <c r="C1" s="13"/>
      <c r="D1" s="11"/>
      <c r="E1" s="11"/>
      <c r="F1" s="12" t="s">
        <v>29</v>
      </c>
    </row>
    <row r="2" spans="1:5" ht="12.75" customHeight="1">
      <c r="A2" s="16" t="s">
        <v>10</v>
      </c>
      <c r="B2" s="14" t="s">
        <v>55</v>
      </c>
      <c r="C2" s="13"/>
      <c r="D2" s="11"/>
      <c r="E2" s="11"/>
    </row>
    <row r="3" spans="1:5" ht="12.75" customHeight="1">
      <c r="A3" s="3"/>
      <c r="B3" s="14" t="s">
        <v>78</v>
      </c>
      <c r="C3" s="13"/>
      <c r="D3" s="11"/>
      <c r="E3" s="11"/>
    </row>
    <row r="4" spans="2:5" ht="12.75" customHeight="1">
      <c r="B4" s="14" t="s">
        <v>11</v>
      </c>
      <c r="C4" s="13"/>
      <c r="D4" s="11"/>
      <c r="E4" s="11"/>
    </row>
    <row r="6" spans="1:6" ht="12.75">
      <c r="A6" s="5"/>
      <c r="B6" s="39" t="s">
        <v>81</v>
      </c>
      <c r="C6" s="39"/>
      <c r="D6" s="39"/>
      <c r="E6" s="39"/>
      <c r="F6" s="39"/>
    </row>
    <row r="7" spans="1:6" ht="24">
      <c r="A7" s="6" t="s">
        <v>7</v>
      </c>
      <c r="B7" s="7" t="s">
        <v>4</v>
      </c>
      <c r="C7" s="7" t="s">
        <v>5</v>
      </c>
      <c r="D7" s="7" t="s">
        <v>79</v>
      </c>
      <c r="E7" s="7" t="s">
        <v>80</v>
      </c>
      <c r="F7" s="7" t="s">
        <v>6</v>
      </c>
    </row>
    <row r="8" spans="1:6" ht="12">
      <c r="A8" s="8" t="s">
        <v>8</v>
      </c>
      <c r="B8" s="9">
        <v>10513171044</v>
      </c>
      <c r="C8" s="9">
        <v>14666063420</v>
      </c>
      <c r="D8" s="9">
        <v>100</v>
      </c>
      <c r="E8" s="9">
        <v>100</v>
      </c>
      <c r="F8" s="10">
        <f>(B8-C8)/C8*100</f>
        <v>-28.316339954842494</v>
      </c>
    </row>
    <row r="9" ht="12.75" customHeight="1">
      <c r="A9" s="4"/>
    </row>
    <row r="10" spans="1:7" ht="12.75" customHeight="1">
      <c r="A10" s="25" t="s">
        <v>82</v>
      </c>
      <c r="B10" s="26">
        <v>1826005396</v>
      </c>
      <c r="C10" s="26">
        <v>2426769013</v>
      </c>
      <c r="D10" s="27">
        <f>(B10/$B$8)*100</f>
        <v>17.368740490930417</v>
      </c>
      <c r="E10" s="27">
        <f>(C10/$C$8)*100</f>
        <v>16.54683294012375</v>
      </c>
      <c r="F10" s="28">
        <f>(B10-C10)/C10*100</f>
        <v>-24.755698370209906</v>
      </c>
      <c r="G10" s="20"/>
    </row>
    <row r="11" spans="1:7" ht="12.75" customHeight="1">
      <c r="A11" s="29" t="s">
        <v>3</v>
      </c>
      <c r="B11" s="17">
        <v>125147227</v>
      </c>
      <c r="C11" s="17">
        <v>154888341</v>
      </c>
      <c r="D11" s="18">
        <f>(B11/$B$10)*100</f>
        <v>6.8536066363300066</v>
      </c>
      <c r="E11" s="18">
        <f>(C11/$C$10)*100</f>
        <v>6.382492118956358</v>
      </c>
      <c r="F11" s="30">
        <f aca="true" t="shared" si="0" ref="F11:F21">IF(C11=0,0,(B11-C11)/C11*100)</f>
        <v>-19.20164797943055</v>
      </c>
      <c r="G11" s="20"/>
    </row>
    <row r="12" spans="1:7" ht="12.75" customHeight="1">
      <c r="A12" s="29" t="s">
        <v>15</v>
      </c>
      <c r="B12" s="17">
        <v>110895812</v>
      </c>
      <c r="C12" s="17">
        <v>115405578</v>
      </c>
      <c r="D12" s="18">
        <f aca="true" t="shared" si="1" ref="D12:D21">(B12/$B$10)*100</f>
        <v>6.0731371464139965</v>
      </c>
      <c r="E12" s="18">
        <f aca="true" t="shared" si="2" ref="E12:E21">(C12/$C$10)*100</f>
        <v>4.755523800649419</v>
      </c>
      <c r="F12" s="30">
        <f t="shared" si="0"/>
        <v>-3.907753921565212</v>
      </c>
      <c r="G12" s="20"/>
    </row>
    <row r="13" spans="1:7" ht="12.75" customHeight="1">
      <c r="A13" s="29" t="s">
        <v>73</v>
      </c>
      <c r="B13" s="17">
        <v>76789634</v>
      </c>
      <c r="C13" s="17">
        <v>48623016</v>
      </c>
      <c r="D13" s="18">
        <f t="shared" si="1"/>
        <v>4.205334451267963</v>
      </c>
      <c r="E13" s="18">
        <f t="shared" si="2"/>
        <v>2.0036112106068003</v>
      </c>
      <c r="F13" s="30">
        <f t="shared" si="0"/>
        <v>57.928570288605705</v>
      </c>
      <c r="G13" s="20"/>
    </row>
    <row r="14" spans="1:7" ht="12.75" customHeight="1">
      <c r="A14" s="29" t="s">
        <v>14</v>
      </c>
      <c r="B14" s="17">
        <v>56496827</v>
      </c>
      <c r="C14" s="17">
        <v>105248978</v>
      </c>
      <c r="D14" s="18">
        <f t="shared" si="1"/>
        <v>3.094012050772713</v>
      </c>
      <c r="E14" s="18">
        <f t="shared" si="2"/>
        <v>4.337000243376686</v>
      </c>
      <c r="F14" s="30">
        <f t="shared" si="0"/>
        <v>-46.32078327639438</v>
      </c>
      <c r="G14" s="20"/>
    </row>
    <row r="15" spans="1:7" ht="12.75" customHeight="1">
      <c r="A15" s="29" t="s">
        <v>23</v>
      </c>
      <c r="B15" s="17">
        <v>51554667</v>
      </c>
      <c r="C15" s="17">
        <v>87728204</v>
      </c>
      <c r="D15" s="18">
        <f t="shared" si="1"/>
        <v>2.823357867010378</v>
      </c>
      <c r="E15" s="18">
        <f t="shared" si="2"/>
        <v>3.6150207757741795</v>
      </c>
      <c r="F15" s="30">
        <f t="shared" si="0"/>
        <v>-41.23364590935886</v>
      </c>
      <c r="G15" s="20"/>
    </row>
    <row r="16" spans="1:7" ht="12.75" customHeight="1">
      <c r="A16" s="29" t="s">
        <v>30</v>
      </c>
      <c r="B16" s="17">
        <v>47190768</v>
      </c>
      <c r="C16" s="17">
        <v>35366586</v>
      </c>
      <c r="D16" s="18">
        <f t="shared" si="1"/>
        <v>2.5843717714840753</v>
      </c>
      <c r="E16" s="18">
        <f t="shared" si="2"/>
        <v>1.457352793386768</v>
      </c>
      <c r="F16" s="30">
        <f t="shared" si="0"/>
        <v>33.43320161012997</v>
      </c>
      <c r="G16" s="20"/>
    </row>
    <row r="17" spans="1:7" ht="12.75" customHeight="1">
      <c r="A17" s="29" t="s">
        <v>22</v>
      </c>
      <c r="B17" s="17">
        <v>46590460</v>
      </c>
      <c r="C17" s="17">
        <v>63616222</v>
      </c>
      <c r="D17" s="18">
        <f t="shared" si="1"/>
        <v>2.5514962936067906</v>
      </c>
      <c r="E17" s="18">
        <f t="shared" si="2"/>
        <v>2.6214370489821315</v>
      </c>
      <c r="F17" s="30">
        <f t="shared" si="0"/>
        <v>-26.763239728382487</v>
      </c>
      <c r="G17" s="20"/>
    </row>
    <row r="18" spans="1:7" ht="12.75" customHeight="1">
      <c r="A18" s="29" t="s">
        <v>31</v>
      </c>
      <c r="B18" s="17">
        <v>37767878</v>
      </c>
      <c r="C18" s="17">
        <v>44496539</v>
      </c>
      <c r="D18" s="18">
        <f t="shared" si="1"/>
        <v>2.068333318331552</v>
      </c>
      <c r="E18" s="18">
        <f t="shared" si="2"/>
        <v>1.8335712530379176</v>
      </c>
      <c r="F18" s="30">
        <f t="shared" si="0"/>
        <v>-15.121762616189095</v>
      </c>
      <c r="G18" s="20"/>
    </row>
    <row r="19" spans="1:7" ht="12.75" customHeight="1">
      <c r="A19" s="29" t="s">
        <v>66</v>
      </c>
      <c r="B19" s="17">
        <v>35425144</v>
      </c>
      <c r="C19" s="17">
        <v>21540708</v>
      </c>
      <c r="D19" s="18">
        <f t="shared" si="1"/>
        <v>1.9400350118132947</v>
      </c>
      <c r="E19" s="18">
        <f t="shared" si="2"/>
        <v>0.8876291020945223</v>
      </c>
      <c r="F19" s="30">
        <f t="shared" si="0"/>
        <v>64.45673002020175</v>
      </c>
      <c r="G19" s="20"/>
    </row>
    <row r="20" spans="1:7" ht="12.75" customHeight="1">
      <c r="A20" s="29" t="s">
        <v>26</v>
      </c>
      <c r="B20" s="17">
        <v>35132529</v>
      </c>
      <c r="C20" s="17">
        <v>31406363</v>
      </c>
      <c r="D20" s="18">
        <f t="shared" si="1"/>
        <v>1.9240101413150479</v>
      </c>
      <c r="E20" s="18">
        <f t="shared" si="2"/>
        <v>1.2941636732527373</v>
      </c>
      <c r="F20" s="30">
        <f t="shared" si="0"/>
        <v>11.864366466120257</v>
      </c>
      <c r="G20" s="20"/>
    </row>
    <row r="21" spans="1:7" ht="12.75" customHeight="1">
      <c r="A21" s="31" t="s">
        <v>18</v>
      </c>
      <c r="B21" s="32">
        <f>B10-SUM(B11:B20)</f>
        <v>1203014450</v>
      </c>
      <c r="C21" s="32">
        <f>C10-SUM(C11:C20)</f>
        <v>1718448478</v>
      </c>
      <c r="D21" s="33">
        <f t="shared" si="1"/>
        <v>65.88230531165419</v>
      </c>
      <c r="E21" s="33">
        <f t="shared" si="2"/>
        <v>70.81219797988248</v>
      </c>
      <c r="F21" s="34">
        <f t="shared" si="0"/>
        <v>-29.994150805142734</v>
      </c>
      <c r="G21" s="20"/>
    </row>
    <row r="22" spans="1:7" ht="12.75" customHeight="1">
      <c r="A22" s="21"/>
      <c r="B22" s="22"/>
      <c r="C22" s="22"/>
      <c r="D22" s="22"/>
      <c r="E22" s="22"/>
      <c r="F22" s="19"/>
      <c r="G22" s="20"/>
    </row>
    <row r="23" spans="1:7" ht="12.75" customHeight="1">
      <c r="A23" s="25" t="s">
        <v>83</v>
      </c>
      <c r="B23" s="26">
        <v>1430937264</v>
      </c>
      <c r="C23" s="26">
        <v>2487248249</v>
      </c>
      <c r="D23" s="27">
        <f>(B23/$B$8)*100</f>
        <v>13.610900631324304</v>
      </c>
      <c r="E23" s="27">
        <f>(C23/$C$8)*100</f>
        <v>16.95920832858365</v>
      </c>
      <c r="F23" s="28">
        <f aca="true" t="shared" si="3" ref="F23:F34">IF(C23=0,0,(B23-C23)/C23*100)</f>
        <v>-42.46906135825769</v>
      </c>
      <c r="G23" s="20"/>
    </row>
    <row r="24" spans="1:7" ht="12.75" customHeight="1">
      <c r="A24" s="29" t="s">
        <v>21</v>
      </c>
      <c r="B24" s="17">
        <v>109276776</v>
      </c>
      <c r="C24" s="17">
        <v>185753820</v>
      </c>
      <c r="D24" s="18">
        <f>(B24/$B$23)*100</f>
        <v>7.63672725207609</v>
      </c>
      <c r="E24" s="18">
        <f>(C24/$C$23)*100</f>
        <v>7.468246085797124</v>
      </c>
      <c r="F24" s="30">
        <f t="shared" si="3"/>
        <v>-41.171182374607426</v>
      </c>
      <c r="G24" s="20"/>
    </row>
    <row r="25" spans="1:7" ht="12.75" customHeight="1">
      <c r="A25" s="29" t="s">
        <v>65</v>
      </c>
      <c r="B25" s="17">
        <v>52064833</v>
      </c>
      <c r="C25" s="17">
        <v>52352791</v>
      </c>
      <c r="D25" s="18">
        <f aca="true" t="shared" si="4" ref="D25:D34">(B25/$B$23)*100</f>
        <v>3.638512624547878</v>
      </c>
      <c r="E25" s="18">
        <f aca="true" t="shared" si="5" ref="E25:E34">(C25/$C$23)*100</f>
        <v>2.1048478382102984</v>
      </c>
      <c r="F25" s="30">
        <f t="shared" si="3"/>
        <v>-0.5500337126247958</v>
      </c>
      <c r="G25" s="20"/>
    </row>
    <row r="26" spans="1:7" ht="12.75" customHeight="1">
      <c r="A26" s="29" t="s">
        <v>28</v>
      </c>
      <c r="B26" s="17">
        <v>50529860</v>
      </c>
      <c r="C26" s="17">
        <v>107824612</v>
      </c>
      <c r="D26" s="18">
        <f t="shared" si="4"/>
        <v>3.5312421635278626</v>
      </c>
      <c r="E26" s="18">
        <f t="shared" si="5"/>
        <v>4.335096508494918</v>
      </c>
      <c r="F26" s="30">
        <f t="shared" si="3"/>
        <v>-53.13698879806774</v>
      </c>
      <c r="G26" s="20"/>
    </row>
    <row r="27" spans="1:7" ht="12.75" customHeight="1">
      <c r="A27" s="29" t="s">
        <v>43</v>
      </c>
      <c r="B27" s="17">
        <v>44653453</v>
      </c>
      <c r="C27" s="17">
        <v>111401720</v>
      </c>
      <c r="D27" s="18">
        <f t="shared" si="4"/>
        <v>3.1205737752036065</v>
      </c>
      <c r="E27" s="18">
        <f t="shared" si="5"/>
        <v>4.478914400474064</v>
      </c>
      <c r="F27" s="30">
        <f t="shared" si="3"/>
        <v>-59.916729292869086</v>
      </c>
      <c r="G27" s="20"/>
    </row>
    <row r="28" spans="1:7" ht="12.75" customHeight="1">
      <c r="A28" s="29" t="s">
        <v>20</v>
      </c>
      <c r="B28" s="17">
        <v>39522541</v>
      </c>
      <c r="C28" s="17">
        <v>37310709</v>
      </c>
      <c r="D28" s="18">
        <f t="shared" si="4"/>
        <v>2.7620037575595626</v>
      </c>
      <c r="E28" s="18">
        <f t="shared" si="5"/>
        <v>1.5000798177263086</v>
      </c>
      <c r="F28" s="30">
        <f t="shared" si="3"/>
        <v>5.9281425072892615</v>
      </c>
      <c r="G28" s="20"/>
    </row>
    <row r="29" spans="1:7" ht="12.75" customHeight="1">
      <c r="A29" s="29" t="s">
        <v>16</v>
      </c>
      <c r="B29" s="17">
        <v>37527343</v>
      </c>
      <c r="C29" s="17">
        <v>61259881</v>
      </c>
      <c r="D29" s="18">
        <f t="shared" si="4"/>
        <v>2.6225708103440657</v>
      </c>
      <c r="E29" s="18">
        <f t="shared" si="5"/>
        <v>2.4629580511165132</v>
      </c>
      <c r="F29" s="30">
        <f t="shared" si="3"/>
        <v>-38.74075106348966</v>
      </c>
      <c r="G29" s="20"/>
    </row>
    <row r="30" spans="1:7" ht="12.75" customHeight="1">
      <c r="A30" s="29" t="s">
        <v>13</v>
      </c>
      <c r="B30" s="17">
        <v>32012491</v>
      </c>
      <c r="C30" s="17">
        <v>76098531</v>
      </c>
      <c r="D30" s="18">
        <f t="shared" si="4"/>
        <v>2.2371694277157355</v>
      </c>
      <c r="E30" s="18">
        <f t="shared" si="5"/>
        <v>3.0595470729789627</v>
      </c>
      <c r="F30" s="30">
        <f t="shared" si="3"/>
        <v>-57.932839728535626</v>
      </c>
      <c r="G30" s="20"/>
    </row>
    <row r="31" spans="1:7" ht="12.75" customHeight="1">
      <c r="A31" s="29" t="s">
        <v>32</v>
      </c>
      <c r="B31" s="17">
        <v>31597511</v>
      </c>
      <c r="C31" s="17">
        <v>23477121</v>
      </c>
      <c r="D31" s="18">
        <f t="shared" si="4"/>
        <v>2.2081688551231973</v>
      </c>
      <c r="E31" s="18">
        <f t="shared" si="5"/>
        <v>0.9438993879858592</v>
      </c>
      <c r="F31" s="30">
        <f t="shared" si="3"/>
        <v>34.58852556921268</v>
      </c>
      <c r="G31" s="20"/>
    </row>
    <row r="32" spans="1:7" ht="12.75" customHeight="1">
      <c r="A32" s="29" t="s">
        <v>41</v>
      </c>
      <c r="B32" s="17">
        <v>30138092</v>
      </c>
      <c r="C32" s="17">
        <v>17269234</v>
      </c>
      <c r="D32" s="18">
        <f t="shared" si="4"/>
        <v>2.106178429916128</v>
      </c>
      <c r="E32" s="18">
        <f t="shared" si="5"/>
        <v>0.6943108315361407</v>
      </c>
      <c r="F32" s="30">
        <f t="shared" si="3"/>
        <v>74.51898561337464</v>
      </c>
      <c r="G32" s="20"/>
    </row>
    <row r="33" spans="1:7" ht="12.75" customHeight="1">
      <c r="A33" s="29" t="s">
        <v>1</v>
      </c>
      <c r="B33" s="17">
        <v>30050860</v>
      </c>
      <c r="C33" s="17">
        <v>33019640</v>
      </c>
      <c r="D33" s="18">
        <f t="shared" si="4"/>
        <v>2.1000822856479893</v>
      </c>
      <c r="E33" s="18">
        <f t="shared" si="5"/>
        <v>1.327557070882473</v>
      </c>
      <c r="F33" s="30">
        <f t="shared" si="3"/>
        <v>-8.990952051566886</v>
      </c>
      <c r="G33" s="20"/>
    </row>
    <row r="34" spans="1:7" ht="12.75" customHeight="1">
      <c r="A34" s="31" t="s">
        <v>18</v>
      </c>
      <c r="B34" s="32">
        <f>B23-SUM(B24:B33)</f>
        <v>973563504</v>
      </c>
      <c r="C34" s="32">
        <f>C23-SUM(C24:C33)</f>
        <v>1781480190</v>
      </c>
      <c r="D34" s="33">
        <f t="shared" si="4"/>
        <v>68.03677061833788</v>
      </c>
      <c r="E34" s="33">
        <f t="shared" si="5"/>
        <v>71.62454293479735</v>
      </c>
      <c r="F34" s="34">
        <f t="shared" si="3"/>
        <v>-45.350865563091105</v>
      </c>
      <c r="G34" s="20"/>
    </row>
    <row r="35" spans="1:7" ht="12.75" customHeight="1">
      <c r="A35" s="23"/>
      <c r="B35" s="22"/>
      <c r="C35" s="22"/>
      <c r="D35" s="22"/>
      <c r="E35" s="22"/>
      <c r="F35" s="19"/>
      <c r="G35" s="20"/>
    </row>
    <row r="36" spans="1:7" ht="12.75" customHeight="1">
      <c r="A36" s="25" t="s">
        <v>84</v>
      </c>
      <c r="B36" s="26">
        <v>779879459</v>
      </c>
      <c r="C36" s="26">
        <v>942124754</v>
      </c>
      <c r="D36" s="27">
        <f>(B36/$B$8)*100</f>
        <v>7.418118241737226</v>
      </c>
      <c r="E36" s="27">
        <f>(C36/$C$8)*100</f>
        <v>6.423842083726649</v>
      </c>
      <c r="F36" s="28">
        <f aca="true" t="shared" si="6" ref="F36:F47">IF(C36=0,0,(B36-C36)/C36*100)</f>
        <v>-17.22121134288761</v>
      </c>
      <c r="G36" s="20"/>
    </row>
    <row r="37" spans="1:7" ht="12.75" customHeight="1">
      <c r="A37" s="29" t="s">
        <v>2</v>
      </c>
      <c r="B37" s="17">
        <v>156929021</v>
      </c>
      <c r="C37" s="17">
        <v>196840124</v>
      </c>
      <c r="D37" s="18">
        <f>(B37/$B$36)*100</f>
        <v>20.122214938347284</v>
      </c>
      <c r="E37" s="18">
        <f>(C37/$C$36)*100</f>
        <v>20.893212195547513</v>
      </c>
      <c r="F37" s="30">
        <f t="shared" si="6"/>
        <v>-20.27589811922695</v>
      </c>
      <c r="G37" s="20"/>
    </row>
    <row r="38" spans="1:7" ht="12.75" customHeight="1">
      <c r="A38" s="29" t="s">
        <v>12</v>
      </c>
      <c r="B38" s="17">
        <v>139955126</v>
      </c>
      <c r="C38" s="17">
        <v>180914564</v>
      </c>
      <c r="D38" s="18">
        <f aca="true" t="shared" si="7" ref="D38:D47">(B38/$B$36)*100</f>
        <v>17.94573820157507</v>
      </c>
      <c r="E38" s="18">
        <f aca="true" t="shared" si="8" ref="E38:E47">(C38/$C$36)*100</f>
        <v>19.20282459747364</v>
      </c>
      <c r="F38" s="30">
        <f t="shared" si="6"/>
        <v>-22.64021043656828</v>
      </c>
      <c r="G38" s="20"/>
    </row>
    <row r="39" spans="1:7" ht="12.75" customHeight="1">
      <c r="A39" s="29" t="s">
        <v>38</v>
      </c>
      <c r="B39" s="17">
        <v>59009980</v>
      </c>
      <c r="C39" s="17">
        <v>78551750</v>
      </c>
      <c r="D39" s="18">
        <f t="shared" si="7"/>
        <v>7.566551384192823</v>
      </c>
      <c r="E39" s="18">
        <f t="shared" si="8"/>
        <v>8.3377227555577</v>
      </c>
      <c r="F39" s="30">
        <f t="shared" si="6"/>
        <v>-24.877574337936455</v>
      </c>
      <c r="G39" s="20"/>
    </row>
    <row r="40" spans="1:7" ht="12.75" customHeight="1">
      <c r="A40" s="29" t="s">
        <v>1</v>
      </c>
      <c r="B40" s="17">
        <v>36180849</v>
      </c>
      <c r="C40" s="17">
        <v>39749048</v>
      </c>
      <c r="D40" s="18">
        <f t="shared" si="7"/>
        <v>4.639287338891176</v>
      </c>
      <c r="E40" s="18">
        <f t="shared" si="8"/>
        <v>4.2190854057529625</v>
      </c>
      <c r="F40" s="30">
        <f t="shared" si="6"/>
        <v>-8.97681624978792</v>
      </c>
      <c r="G40" s="20"/>
    </row>
    <row r="41" spans="1:7" ht="12.75" customHeight="1">
      <c r="A41" s="29" t="s">
        <v>0</v>
      </c>
      <c r="B41" s="17">
        <v>28105303</v>
      </c>
      <c r="C41" s="17">
        <v>28486243</v>
      </c>
      <c r="D41" s="18">
        <f t="shared" si="7"/>
        <v>3.6038009048267545</v>
      </c>
      <c r="E41" s="18">
        <f t="shared" si="8"/>
        <v>3.0236168701708905</v>
      </c>
      <c r="F41" s="30">
        <f t="shared" si="6"/>
        <v>-1.3372770849423703</v>
      </c>
      <c r="G41" s="20"/>
    </row>
    <row r="42" spans="1:7" ht="12.75" customHeight="1">
      <c r="A42" s="29" t="s">
        <v>53</v>
      </c>
      <c r="B42" s="17">
        <v>22298561</v>
      </c>
      <c r="C42" s="17">
        <v>10762711</v>
      </c>
      <c r="D42" s="18">
        <f t="shared" si="7"/>
        <v>2.8592317367343303</v>
      </c>
      <c r="E42" s="18">
        <f t="shared" si="8"/>
        <v>1.1423870304123225</v>
      </c>
      <c r="F42" s="30">
        <f t="shared" si="6"/>
        <v>107.1834967974147</v>
      </c>
      <c r="G42" s="20"/>
    </row>
    <row r="43" spans="1:7" ht="12.75" customHeight="1">
      <c r="A43" s="29" t="s">
        <v>46</v>
      </c>
      <c r="B43" s="17">
        <v>21124749</v>
      </c>
      <c r="C43" s="17">
        <v>15276933</v>
      </c>
      <c r="D43" s="18">
        <f t="shared" si="7"/>
        <v>2.70871975870312</v>
      </c>
      <c r="E43" s="18">
        <f t="shared" si="8"/>
        <v>1.6215403464497018</v>
      </c>
      <c r="F43" s="30">
        <f t="shared" si="6"/>
        <v>38.278730423181145</v>
      </c>
      <c r="G43" s="20"/>
    </row>
    <row r="44" spans="1:7" ht="12.75" customHeight="1">
      <c r="A44" s="29" t="s">
        <v>63</v>
      </c>
      <c r="B44" s="17">
        <v>14631331</v>
      </c>
      <c r="C44" s="17">
        <v>23480947</v>
      </c>
      <c r="D44" s="18">
        <f t="shared" si="7"/>
        <v>1.8761015989267134</v>
      </c>
      <c r="E44" s="18">
        <f t="shared" si="8"/>
        <v>2.492339459323876</v>
      </c>
      <c r="F44" s="30">
        <f t="shared" si="6"/>
        <v>-37.68849697586729</v>
      </c>
      <c r="G44" s="20"/>
    </row>
    <row r="45" spans="1:7" ht="12.75" customHeight="1">
      <c r="A45" s="29" t="s">
        <v>56</v>
      </c>
      <c r="B45" s="17">
        <v>13740855</v>
      </c>
      <c r="C45" s="17">
        <v>9742693</v>
      </c>
      <c r="D45" s="18">
        <f t="shared" si="7"/>
        <v>1.7619203636443</v>
      </c>
      <c r="E45" s="18">
        <f t="shared" si="8"/>
        <v>1.0341192032833477</v>
      </c>
      <c r="F45" s="30">
        <f t="shared" si="6"/>
        <v>41.0375447527701</v>
      </c>
      <c r="G45" s="20"/>
    </row>
    <row r="46" spans="1:7" ht="12.75" customHeight="1">
      <c r="A46" s="29" t="s">
        <v>52</v>
      </c>
      <c r="B46" s="17">
        <v>12598923</v>
      </c>
      <c r="C46" s="17">
        <v>5866090</v>
      </c>
      <c r="D46" s="18">
        <f t="shared" si="7"/>
        <v>1.615496196829567</v>
      </c>
      <c r="E46" s="18">
        <f t="shared" si="8"/>
        <v>0.6226447161158022</v>
      </c>
      <c r="F46" s="30">
        <f t="shared" si="6"/>
        <v>114.77548077168949</v>
      </c>
      <c r="G46" s="20"/>
    </row>
    <row r="47" spans="1:7" ht="12.75" customHeight="1">
      <c r="A47" s="31" t="s">
        <v>18</v>
      </c>
      <c r="B47" s="32">
        <f>B36-SUM(B37:B46)</f>
        <v>275304761</v>
      </c>
      <c r="C47" s="32">
        <f>C36-SUM(C37:C46)</f>
        <v>352453651</v>
      </c>
      <c r="D47" s="33">
        <f t="shared" si="7"/>
        <v>35.30093757732885</v>
      </c>
      <c r="E47" s="33">
        <f t="shared" si="8"/>
        <v>37.41050741991225</v>
      </c>
      <c r="F47" s="34">
        <f t="shared" si="6"/>
        <v>-21.88908804919714</v>
      </c>
      <c r="G47" s="20"/>
    </row>
    <row r="48" spans="1:7" ht="12.75" customHeight="1">
      <c r="A48" s="23"/>
      <c r="B48" s="22"/>
      <c r="C48" s="22"/>
      <c r="D48" s="22"/>
      <c r="E48" s="22"/>
      <c r="F48" s="19"/>
      <c r="G48" s="20"/>
    </row>
    <row r="49" spans="1:7" ht="12.75" customHeight="1">
      <c r="A49" s="25" t="s">
        <v>85</v>
      </c>
      <c r="B49" s="26">
        <v>731496030</v>
      </c>
      <c r="C49" s="26">
        <v>877375643</v>
      </c>
      <c r="D49" s="27">
        <f>(B49/$B$8)*100</f>
        <v>6.9579009695411935</v>
      </c>
      <c r="E49" s="27">
        <f>(C49/$C$8)*100</f>
        <v>5.9823527137045485</v>
      </c>
      <c r="F49" s="28">
        <f aca="true" t="shared" si="9" ref="F49:F60">IF(C49=0,0,(B49-C49)/C49*100)</f>
        <v>-16.626813630384767</v>
      </c>
      <c r="G49" s="20"/>
    </row>
    <row r="50" spans="1:7" ht="12.75" customHeight="1">
      <c r="A50" s="29" t="s">
        <v>14</v>
      </c>
      <c r="B50" s="17">
        <v>58118625</v>
      </c>
      <c r="C50" s="17">
        <v>53882476</v>
      </c>
      <c r="D50" s="18">
        <f>(B50/$B$49)*100</f>
        <v>7.945172990207479</v>
      </c>
      <c r="E50" s="18">
        <f>(C50/$C$49)*100</f>
        <v>6.141323437673776</v>
      </c>
      <c r="F50" s="30">
        <f t="shared" si="9"/>
        <v>7.861830625600798</v>
      </c>
      <c r="G50" s="20"/>
    </row>
    <row r="51" spans="1:7" ht="12.75" customHeight="1">
      <c r="A51" s="29" t="s">
        <v>72</v>
      </c>
      <c r="B51" s="17">
        <v>57906908</v>
      </c>
      <c r="C51" s="17">
        <v>75299</v>
      </c>
      <c r="D51" s="18">
        <f aca="true" t="shared" si="10" ref="D51:D60">(B51/$B$49)*100</f>
        <v>7.916229975984969</v>
      </c>
      <c r="E51" s="18">
        <f aca="true" t="shared" si="11" ref="E51:E60">(C51/$C$49)*100</f>
        <v>0.008582298881985261</v>
      </c>
      <c r="F51" s="30">
        <f t="shared" si="9"/>
        <v>76802.62553287561</v>
      </c>
      <c r="G51" s="20"/>
    </row>
    <row r="52" spans="1:7" ht="12.75" customHeight="1">
      <c r="A52" s="29" t="s">
        <v>20</v>
      </c>
      <c r="B52" s="17">
        <v>48477517</v>
      </c>
      <c r="C52" s="17">
        <v>34356666</v>
      </c>
      <c r="D52" s="18">
        <f t="shared" si="10"/>
        <v>6.627174312894084</v>
      </c>
      <c r="E52" s="18">
        <f t="shared" si="11"/>
        <v>3.9158445158706097</v>
      </c>
      <c r="F52" s="30">
        <f t="shared" si="9"/>
        <v>41.100760475419825</v>
      </c>
      <c r="G52" s="20"/>
    </row>
    <row r="53" spans="1:7" ht="12.75" customHeight="1">
      <c r="A53" s="29" t="s">
        <v>1</v>
      </c>
      <c r="B53" s="17">
        <v>43501706</v>
      </c>
      <c r="C53" s="17">
        <v>42454802</v>
      </c>
      <c r="D53" s="18">
        <f t="shared" si="10"/>
        <v>5.946950388780648</v>
      </c>
      <c r="E53" s="18">
        <f t="shared" si="11"/>
        <v>4.838839821770616</v>
      </c>
      <c r="F53" s="30">
        <f t="shared" si="9"/>
        <v>2.4659259981945034</v>
      </c>
      <c r="G53" s="20"/>
    </row>
    <row r="54" spans="1:7" ht="12.75" customHeight="1">
      <c r="A54" s="29" t="s">
        <v>24</v>
      </c>
      <c r="B54" s="17">
        <v>25915302</v>
      </c>
      <c r="C54" s="17">
        <v>23957986</v>
      </c>
      <c r="D54" s="18">
        <f t="shared" si="10"/>
        <v>3.5427809498843077</v>
      </c>
      <c r="E54" s="18">
        <f t="shared" si="11"/>
        <v>2.730641794212653</v>
      </c>
      <c r="F54" s="30">
        <f t="shared" si="9"/>
        <v>8.169785223181949</v>
      </c>
      <c r="G54" s="20"/>
    </row>
    <row r="55" spans="1:7" ht="12.75" customHeight="1">
      <c r="A55" s="29" t="s">
        <v>22</v>
      </c>
      <c r="B55" s="17">
        <v>24433763</v>
      </c>
      <c r="C55" s="17">
        <v>25709291</v>
      </c>
      <c r="D55" s="18">
        <f t="shared" si="10"/>
        <v>3.3402454692747954</v>
      </c>
      <c r="E55" s="18">
        <f t="shared" si="11"/>
        <v>2.9302489994015026</v>
      </c>
      <c r="F55" s="30">
        <f t="shared" si="9"/>
        <v>-4.961350353846786</v>
      </c>
      <c r="G55" s="20"/>
    </row>
    <row r="56" spans="1:7" ht="12.75" customHeight="1">
      <c r="A56" s="29" t="s">
        <v>2</v>
      </c>
      <c r="B56" s="17">
        <v>18289818</v>
      </c>
      <c r="C56" s="17">
        <v>40737183</v>
      </c>
      <c r="D56" s="18">
        <f t="shared" si="10"/>
        <v>2.500330452921255</v>
      </c>
      <c r="E56" s="18">
        <f t="shared" si="11"/>
        <v>4.643072021090971</v>
      </c>
      <c r="F56" s="30">
        <f t="shared" si="9"/>
        <v>-55.102889662252785</v>
      </c>
      <c r="G56" s="20"/>
    </row>
    <row r="57" spans="1:7" ht="12.75" customHeight="1">
      <c r="A57" s="29" t="s">
        <v>77</v>
      </c>
      <c r="B57" s="17">
        <v>18058592</v>
      </c>
      <c r="C57" s="17">
        <v>0</v>
      </c>
      <c r="D57" s="18">
        <f t="shared" si="10"/>
        <v>2.468720438578457</v>
      </c>
      <c r="E57" s="18">
        <f t="shared" si="11"/>
        <v>0</v>
      </c>
      <c r="F57" s="30">
        <f t="shared" si="9"/>
        <v>0</v>
      </c>
      <c r="G57" s="20"/>
    </row>
    <row r="58" spans="1:7" ht="12.75" customHeight="1">
      <c r="A58" s="29" t="s">
        <v>25</v>
      </c>
      <c r="B58" s="17">
        <v>14771815</v>
      </c>
      <c r="C58" s="17">
        <v>33278084</v>
      </c>
      <c r="D58" s="18">
        <f t="shared" si="10"/>
        <v>2.0193978359663824</v>
      </c>
      <c r="E58" s="18">
        <f t="shared" si="11"/>
        <v>3.792911766528263</v>
      </c>
      <c r="F58" s="30">
        <f t="shared" si="9"/>
        <v>-55.61098108893528</v>
      </c>
      <c r="G58" s="20"/>
    </row>
    <row r="59" spans="1:7" ht="12.75" customHeight="1">
      <c r="A59" s="29" t="s">
        <v>61</v>
      </c>
      <c r="B59" s="17">
        <v>11682884</v>
      </c>
      <c r="C59" s="17">
        <v>15337723</v>
      </c>
      <c r="D59" s="18">
        <f t="shared" si="10"/>
        <v>1.5971219966839738</v>
      </c>
      <c r="E59" s="18">
        <f t="shared" si="11"/>
        <v>1.7481364022775818</v>
      </c>
      <c r="F59" s="30">
        <f t="shared" si="9"/>
        <v>-23.8290846692172</v>
      </c>
      <c r="G59" s="20"/>
    </row>
    <row r="60" spans="1:7" ht="12.75" customHeight="1">
      <c r="A60" s="31" t="s">
        <v>18</v>
      </c>
      <c r="B60" s="32">
        <f>B49-SUM(B50:B59)</f>
        <v>410339100</v>
      </c>
      <c r="C60" s="32">
        <f>C49-SUM(C50:C59)</f>
        <v>607586133</v>
      </c>
      <c r="D60" s="33">
        <f t="shared" si="10"/>
        <v>56.095875188823655</v>
      </c>
      <c r="E60" s="33">
        <f t="shared" si="11"/>
        <v>69.25039894229205</v>
      </c>
      <c r="F60" s="34">
        <f t="shared" si="9"/>
        <v>-32.46404456699475</v>
      </c>
      <c r="G60" s="20"/>
    </row>
    <row r="61" spans="1:7" ht="12.75" customHeight="1">
      <c r="A61" s="23"/>
      <c r="B61" s="22"/>
      <c r="C61" s="22"/>
      <c r="D61" s="22"/>
      <c r="E61" s="22"/>
      <c r="F61" s="19"/>
      <c r="G61" s="20"/>
    </row>
    <row r="62" spans="1:7" ht="12.75" customHeight="1">
      <c r="A62" s="25" t="s">
        <v>86</v>
      </c>
      <c r="B62" s="26">
        <v>339513211</v>
      </c>
      <c r="C62" s="26">
        <v>557688218</v>
      </c>
      <c r="D62" s="27">
        <f>(B62/$B$8)*100</f>
        <v>3.2294082306761713</v>
      </c>
      <c r="E62" s="27">
        <f>(C62/$C$8)*100</f>
        <v>3.802576069864015</v>
      </c>
      <c r="F62" s="28">
        <f aca="true" t="shared" si="12" ref="F62:F73">IF(C62=0,0,(B62-C62)/C62*100)</f>
        <v>-39.12132262403291</v>
      </c>
      <c r="G62" s="20"/>
    </row>
    <row r="63" spans="1:7" ht="12.75" customHeight="1">
      <c r="A63" s="29" t="s">
        <v>16</v>
      </c>
      <c r="B63" s="17">
        <v>66082334</v>
      </c>
      <c r="C63" s="17">
        <v>85148210</v>
      </c>
      <c r="D63" s="18">
        <f>(B63/$B$62)*100</f>
        <v>19.4638476085692</v>
      </c>
      <c r="E63" s="18">
        <f>(C63/$C$62)*100</f>
        <v>15.26806686097141</v>
      </c>
      <c r="F63" s="30">
        <f t="shared" si="12"/>
        <v>-22.39139965479016</v>
      </c>
      <c r="G63" s="20"/>
    </row>
    <row r="64" spans="1:7" ht="12.75" customHeight="1">
      <c r="A64" s="29" t="s">
        <v>1</v>
      </c>
      <c r="B64" s="17">
        <v>40769087</v>
      </c>
      <c r="C64" s="17">
        <v>68535793</v>
      </c>
      <c r="D64" s="18">
        <f aca="true" t="shared" si="13" ref="D64:D73">(B64/$B$62)*100</f>
        <v>12.008100326911872</v>
      </c>
      <c r="E64" s="18">
        <f aca="true" t="shared" si="14" ref="E64:E73">(C64/$C$62)*100</f>
        <v>12.28926679602186</v>
      </c>
      <c r="F64" s="30">
        <f t="shared" si="12"/>
        <v>-40.51416753870492</v>
      </c>
      <c r="G64" s="20"/>
    </row>
    <row r="65" spans="1:7" ht="12.75" customHeight="1">
      <c r="A65" s="29" t="s">
        <v>36</v>
      </c>
      <c r="B65" s="17">
        <v>21765241</v>
      </c>
      <c r="C65" s="17">
        <v>0</v>
      </c>
      <c r="D65" s="18">
        <f t="shared" si="13"/>
        <v>6.4107199056828446</v>
      </c>
      <c r="E65" s="18">
        <f t="shared" si="14"/>
        <v>0</v>
      </c>
      <c r="F65" s="30">
        <f t="shared" si="12"/>
        <v>0</v>
      </c>
      <c r="G65" s="20"/>
    </row>
    <row r="66" spans="1:7" ht="12.75" customHeight="1">
      <c r="A66" s="29" t="s">
        <v>21</v>
      </c>
      <c r="B66" s="17">
        <v>16207974</v>
      </c>
      <c r="C66" s="17">
        <v>56376804</v>
      </c>
      <c r="D66" s="18">
        <f t="shared" si="13"/>
        <v>4.773886103654447</v>
      </c>
      <c r="E66" s="18">
        <f t="shared" si="14"/>
        <v>10.109018297388523</v>
      </c>
      <c r="F66" s="30">
        <f t="shared" si="12"/>
        <v>-71.25063350522673</v>
      </c>
      <c r="G66" s="20"/>
    </row>
    <row r="67" spans="1:7" ht="12.75" customHeight="1">
      <c r="A67" s="29" t="s">
        <v>28</v>
      </c>
      <c r="B67" s="17">
        <v>15405084</v>
      </c>
      <c r="C67" s="17">
        <v>53430961</v>
      </c>
      <c r="D67" s="18">
        <f t="shared" si="13"/>
        <v>4.537403406078357</v>
      </c>
      <c r="E67" s="18">
        <f t="shared" si="14"/>
        <v>9.580794299656516</v>
      </c>
      <c r="F67" s="30">
        <f t="shared" si="12"/>
        <v>-71.16824456891202</v>
      </c>
      <c r="G67" s="20"/>
    </row>
    <row r="68" spans="1:7" ht="12.75" customHeight="1">
      <c r="A68" s="29" t="s">
        <v>42</v>
      </c>
      <c r="B68" s="17">
        <v>12559375</v>
      </c>
      <c r="C68" s="17">
        <v>12277392</v>
      </c>
      <c r="D68" s="18">
        <f t="shared" si="13"/>
        <v>3.6992301309889237</v>
      </c>
      <c r="E68" s="18">
        <f t="shared" si="14"/>
        <v>2.2014795370842855</v>
      </c>
      <c r="F68" s="30">
        <f t="shared" si="12"/>
        <v>2.2967662839143688</v>
      </c>
      <c r="G68" s="20"/>
    </row>
    <row r="69" spans="1:7" ht="12.75" customHeight="1">
      <c r="A69" s="29" t="s">
        <v>0</v>
      </c>
      <c r="B69" s="17">
        <v>8441920</v>
      </c>
      <c r="C69" s="17">
        <v>17522814</v>
      </c>
      <c r="D69" s="18">
        <f t="shared" si="13"/>
        <v>2.4864776175086747</v>
      </c>
      <c r="E69" s="18">
        <f t="shared" si="14"/>
        <v>3.142044862063053</v>
      </c>
      <c r="F69" s="30">
        <f t="shared" si="12"/>
        <v>-51.82326309004935</v>
      </c>
      <c r="G69" s="20"/>
    </row>
    <row r="70" spans="1:7" ht="12.75" customHeight="1">
      <c r="A70" s="29" t="s">
        <v>13</v>
      </c>
      <c r="B70" s="17">
        <v>7985910</v>
      </c>
      <c r="C70" s="17">
        <v>6600164</v>
      </c>
      <c r="D70" s="18">
        <f t="shared" si="13"/>
        <v>2.352164729165723</v>
      </c>
      <c r="E70" s="18">
        <f t="shared" si="14"/>
        <v>1.183486361549779</v>
      </c>
      <c r="F70" s="30">
        <f t="shared" si="12"/>
        <v>20.99562980556241</v>
      </c>
      <c r="G70" s="20"/>
    </row>
    <row r="71" spans="1:7" ht="12.75" customHeight="1">
      <c r="A71" s="29" t="s">
        <v>45</v>
      </c>
      <c r="B71" s="17">
        <v>5642116</v>
      </c>
      <c r="C71" s="17">
        <v>13369437</v>
      </c>
      <c r="D71" s="18">
        <f t="shared" si="13"/>
        <v>1.6618251712155023</v>
      </c>
      <c r="E71" s="18">
        <f t="shared" si="14"/>
        <v>2.3972959385704646</v>
      </c>
      <c r="F71" s="30">
        <f t="shared" si="12"/>
        <v>-57.798402430857784</v>
      </c>
      <c r="G71" s="20"/>
    </row>
    <row r="72" spans="1:7" ht="12.75" customHeight="1">
      <c r="A72" s="29" t="s">
        <v>70</v>
      </c>
      <c r="B72" s="17">
        <v>4946196</v>
      </c>
      <c r="C72" s="17">
        <v>274972</v>
      </c>
      <c r="D72" s="18">
        <f t="shared" si="13"/>
        <v>1.4568493477563087</v>
      </c>
      <c r="E72" s="18">
        <f t="shared" si="14"/>
        <v>0.0493056857084257</v>
      </c>
      <c r="F72" s="30">
        <f t="shared" si="12"/>
        <v>1698.7998778057404</v>
      </c>
      <c r="G72" s="20"/>
    </row>
    <row r="73" spans="1:7" ht="12.75" customHeight="1">
      <c r="A73" s="31" t="s">
        <v>18</v>
      </c>
      <c r="B73" s="32">
        <f>B62-SUM(B63:B72)</f>
        <v>139707974</v>
      </c>
      <c r="C73" s="32">
        <f>C62-SUM(C63:C72)</f>
        <v>244151671</v>
      </c>
      <c r="D73" s="33">
        <f t="shared" si="13"/>
        <v>41.14949565246814</v>
      </c>
      <c r="E73" s="33">
        <f t="shared" si="14"/>
        <v>43.77924136098568</v>
      </c>
      <c r="F73" s="34">
        <f t="shared" si="12"/>
        <v>-42.778202816396046</v>
      </c>
      <c r="G73" s="20"/>
    </row>
    <row r="74" spans="1:7" ht="12.75" customHeight="1">
      <c r="A74" s="23"/>
      <c r="B74" s="22"/>
      <c r="C74" s="22"/>
      <c r="D74" s="22"/>
      <c r="E74" s="22"/>
      <c r="F74" s="19"/>
      <c r="G74" s="20"/>
    </row>
    <row r="75" spans="1:7" ht="12.75" customHeight="1">
      <c r="A75" s="25" t="s">
        <v>87</v>
      </c>
      <c r="B75" s="26">
        <v>322179883</v>
      </c>
      <c r="C75" s="26">
        <v>436751521</v>
      </c>
      <c r="D75" s="27">
        <f>(B75/$B$8)*100</f>
        <v>3.064535730005764</v>
      </c>
      <c r="E75" s="27">
        <f>(C75/$C$8)*100</f>
        <v>2.9779737649600317</v>
      </c>
      <c r="F75" s="28">
        <f aca="true" t="shared" si="15" ref="F75:F86">IF(C75=0,0,(B75-C75)/C75*100)</f>
        <v>-26.232682083779164</v>
      </c>
      <c r="G75" s="20"/>
    </row>
    <row r="76" spans="1:7" ht="12.75" customHeight="1">
      <c r="A76" s="29" t="s">
        <v>14</v>
      </c>
      <c r="B76" s="17">
        <v>25992504</v>
      </c>
      <c r="C76" s="17">
        <v>18403020</v>
      </c>
      <c r="D76" s="18">
        <f>(B76/$B$75)*100</f>
        <v>8.067699248621304</v>
      </c>
      <c r="E76" s="18">
        <f>(C76/$C$75)*100</f>
        <v>4.213613259517418</v>
      </c>
      <c r="F76" s="30">
        <f t="shared" si="15"/>
        <v>41.240426842985556</v>
      </c>
      <c r="G76" s="20"/>
    </row>
    <row r="77" spans="1:7" ht="12.75" customHeight="1">
      <c r="A77" s="29" t="s">
        <v>1</v>
      </c>
      <c r="B77" s="17">
        <v>19614758</v>
      </c>
      <c r="C77" s="17">
        <v>37974153</v>
      </c>
      <c r="D77" s="18">
        <f aca="true" t="shared" si="16" ref="D77:D86">(B77/$B$75)*100</f>
        <v>6.0881386563791136</v>
      </c>
      <c r="E77" s="18">
        <f aca="true" t="shared" si="17" ref="E77:E86">(C77/$C$75)*100</f>
        <v>8.694681340331268</v>
      </c>
      <c r="F77" s="30">
        <f t="shared" si="15"/>
        <v>-48.34708229042001</v>
      </c>
      <c r="G77" s="20"/>
    </row>
    <row r="78" spans="1:7" ht="12.75" customHeight="1">
      <c r="A78" s="29" t="s">
        <v>17</v>
      </c>
      <c r="B78" s="17">
        <v>15663984</v>
      </c>
      <c r="C78" s="17">
        <v>5530004</v>
      </c>
      <c r="D78" s="18">
        <f t="shared" si="16"/>
        <v>4.861875252465716</v>
      </c>
      <c r="E78" s="18">
        <f t="shared" si="17"/>
        <v>1.2661670845102793</v>
      </c>
      <c r="F78" s="30">
        <f t="shared" si="15"/>
        <v>183.25447865860497</v>
      </c>
      <c r="G78" s="20"/>
    </row>
    <row r="79" spans="1:7" ht="12.75" customHeight="1">
      <c r="A79" s="29" t="s">
        <v>44</v>
      </c>
      <c r="B79" s="17">
        <v>10989066</v>
      </c>
      <c r="C79" s="17">
        <v>10954603</v>
      </c>
      <c r="D79" s="18">
        <f t="shared" si="16"/>
        <v>3.4108479702936636</v>
      </c>
      <c r="E79" s="18">
        <f t="shared" si="17"/>
        <v>2.508200309163892</v>
      </c>
      <c r="F79" s="30">
        <f t="shared" si="15"/>
        <v>0.3145983473796357</v>
      </c>
      <c r="G79" s="20"/>
    </row>
    <row r="80" spans="1:7" ht="12.75" customHeight="1">
      <c r="A80" s="29" t="s">
        <v>42</v>
      </c>
      <c r="B80" s="17">
        <v>7653900</v>
      </c>
      <c r="C80" s="17">
        <v>5522494</v>
      </c>
      <c r="D80" s="18">
        <f t="shared" si="16"/>
        <v>2.375660431908469</v>
      </c>
      <c r="E80" s="18">
        <f t="shared" si="17"/>
        <v>1.2644475713228254</v>
      </c>
      <c r="F80" s="30">
        <f t="shared" si="15"/>
        <v>38.59498987232942</v>
      </c>
      <c r="G80" s="20"/>
    </row>
    <row r="81" spans="1:7" ht="12.75" customHeight="1">
      <c r="A81" s="29" t="s">
        <v>25</v>
      </c>
      <c r="B81" s="17">
        <v>6945952</v>
      </c>
      <c r="C81" s="17">
        <v>9603718</v>
      </c>
      <c r="D81" s="18">
        <f t="shared" si="16"/>
        <v>2.15592355901377</v>
      </c>
      <c r="E81" s="18">
        <f t="shared" si="17"/>
        <v>2.198897436696048</v>
      </c>
      <c r="F81" s="30">
        <f t="shared" si="15"/>
        <v>-27.674344457011337</v>
      </c>
      <c r="G81" s="20"/>
    </row>
    <row r="82" spans="1:7" ht="12.75" customHeight="1">
      <c r="A82" s="29" t="s">
        <v>34</v>
      </c>
      <c r="B82" s="17">
        <v>6377428</v>
      </c>
      <c r="C82" s="17">
        <v>6198428</v>
      </c>
      <c r="D82" s="18">
        <f t="shared" si="16"/>
        <v>1.9794618896177327</v>
      </c>
      <c r="E82" s="18">
        <f t="shared" si="17"/>
        <v>1.4192115429404537</v>
      </c>
      <c r="F82" s="30">
        <f t="shared" si="15"/>
        <v>2.887828978573277</v>
      </c>
      <c r="G82" s="20"/>
    </row>
    <row r="83" spans="1:7" ht="12.75" customHeight="1">
      <c r="A83" s="29" t="s">
        <v>22</v>
      </c>
      <c r="B83" s="17">
        <v>6341460</v>
      </c>
      <c r="C83" s="17">
        <v>18420720</v>
      </c>
      <c r="D83" s="18">
        <f t="shared" si="16"/>
        <v>1.968297939943072</v>
      </c>
      <c r="E83" s="18">
        <f t="shared" si="17"/>
        <v>4.217665907109685</v>
      </c>
      <c r="F83" s="30">
        <f t="shared" si="15"/>
        <v>-65.57430979896552</v>
      </c>
      <c r="G83" s="20"/>
    </row>
    <row r="84" spans="1:7" ht="12.75" customHeight="1">
      <c r="A84" s="29" t="s">
        <v>64</v>
      </c>
      <c r="B84" s="17">
        <v>5954919</v>
      </c>
      <c r="C84" s="17">
        <v>1758720</v>
      </c>
      <c r="D84" s="18">
        <f t="shared" si="16"/>
        <v>1.8483211752857953</v>
      </c>
      <c r="E84" s="18">
        <f t="shared" si="17"/>
        <v>0.40268205499849874</v>
      </c>
      <c r="F84" s="30">
        <f t="shared" si="15"/>
        <v>238.5939205786026</v>
      </c>
      <c r="G84" s="20"/>
    </row>
    <row r="85" spans="1:7" ht="12.75" customHeight="1">
      <c r="A85" s="29" t="s">
        <v>61</v>
      </c>
      <c r="B85" s="17">
        <v>4400540</v>
      </c>
      <c r="C85" s="17">
        <v>6063826</v>
      </c>
      <c r="D85" s="18">
        <f t="shared" si="16"/>
        <v>1.365864298858163</v>
      </c>
      <c r="E85" s="18">
        <f t="shared" si="17"/>
        <v>1.3883926462616716</v>
      </c>
      <c r="F85" s="30">
        <f t="shared" si="15"/>
        <v>-27.429645903427968</v>
      </c>
      <c r="G85" s="20"/>
    </row>
    <row r="86" spans="1:7" ht="12.75" customHeight="1">
      <c r="A86" s="31" t="s">
        <v>18</v>
      </c>
      <c r="B86" s="32">
        <f>B75-SUM(B76:B85)</f>
        <v>212245372</v>
      </c>
      <c r="C86" s="32">
        <f>C75-SUM(C76:C85)</f>
        <v>316321835</v>
      </c>
      <c r="D86" s="33">
        <f t="shared" si="16"/>
        <v>65.87790957761321</v>
      </c>
      <c r="E86" s="33">
        <f t="shared" si="17"/>
        <v>72.42604084714796</v>
      </c>
      <c r="F86" s="34">
        <f t="shared" si="15"/>
        <v>-32.90207993387494</v>
      </c>
      <c r="G86" s="20"/>
    </row>
    <row r="87" spans="1:7" ht="12.75" customHeight="1">
      <c r="A87" s="23"/>
      <c r="B87" s="22"/>
      <c r="C87" s="22"/>
      <c r="D87" s="22"/>
      <c r="E87" s="22"/>
      <c r="F87" s="19"/>
      <c r="G87" s="20"/>
    </row>
    <row r="88" spans="1:7" ht="12.75" customHeight="1">
      <c r="A88" s="25" t="s">
        <v>88</v>
      </c>
      <c r="B88" s="26">
        <v>259860859</v>
      </c>
      <c r="C88" s="26">
        <v>451157480</v>
      </c>
      <c r="D88" s="27">
        <f>(B88/$B$8)*100</f>
        <v>2.4717647787943666</v>
      </c>
      <c r="E88" s="27">
        <f>(C88/$C$8)*100</f>
        <v>3.0762002527873973</v>
      </c>
      <c r="F88" s="28">
        <f aca="true" t="shared" si="18" ref="F88:F99">IF(C88=0,0,(B88-C88)/C88*100)</f>
        <v>-42.40129654948866</v>
      </c>
      <c r="G88" s="20"/>
    </row>
    <row r="89" spans="1:7" ht="12.75" customHeight="1">
      <c r="A89" s="29" t="s">
        <v>1</v>
      </c>
      <c r="B89" s="17">
        <v>34508404</v>
      </c>
      <c r="C89" s="17">
        <v>48186480</v>
      </c>
      <c r="D89" s="18">
        <f>(B89/$B$88)*100</f>
        <v>13.279569740820413</v>
      </c>
      <c r="E89" s="18">
        <f>(C89/$C$88)*100</f>
        <v>10.680634176784567</v>
      </c>
      <c r="F89" s="30">
        <f t="shared" si="18"/>
        <v>-28.38571317099734</v>
      </c>
      <c r="G89" s="20"/>
    </row>
    <row r="90" spans="1:7" ht="12.75" customHeight="1">
      <c r="A90" s="29" t="s">
        <v>57</v>
      </c>
      <c r="B90" s="17">
        <v>14057420</v>
      </c>
      <c r="C90" s="17">
        <v>2533318</v>
      </c>
      <c r="D90" s="18">
        <f aca="true" t="shared" si="19" ref="D90:D99">(B90/$B$88)*100</f>
        <v>5.409594986369225</v>
      </c>
      <c r="E90" s="18">
        <f aca="true" t="shared" si="20" ref="E90:E99">(C90/$C$88)*100</f>
        <v>0.5615152385371068</v>
      </c>
      <c r="F90" s="30">
        <f t="shared" si="18"/>
        <v>454.9015165091789</v>
      </c>
      <c r="G90" s="20"/>
    </row>
    <row r="91" spans="1:7" ht="12.75" customHeight="1">
      <c r="A91" s="29" t="s">
        <v>27</v>
      </c>
      <c r="B91" s="17">
        <v>11502113</v>
      </c>
      <c r="C91" s="17">
        <v>8526088</v>
      </c>
      <c r="D91" s="18">
        <f t="shared" si="19"/>
        <v>4.4262583615949636</v>
      </c>
      <c r="E91" s="18">
        <f t="shared" si="20"/>
        <v>1.8898252556956388</v>
      </c>
      <c r="F91" s="30">
        <f t="shared" si="18"/>
        <v>34.90492943539874</v>
      </c>
      <c r="G91" s="20"/>
    </row>
    <row r="92" spans="1:7" ht="12.75" customHeight="1">
      <c r="A92" s="29" t="s">
        <v>22</v>
      </c>
      <c r="B92" s="17">
        <v>10811598</v>
      </c>
      <c r="C92" s="17">
        <v>24483589</v>
      </c>
      <c r="D92" s="18">
        <f t="shared" si="19"/>
        <v>4.160533464564589</v>
      </c>
      <c r="E92" s="18">
        <f t="shared" si="20"/>
        <v>5.426838761489669</v>
      </c>
      <c r="F92" s="30">
        <f t="shared" si="18"/>
        <v>-55.8414495521878</v>
      </c>
      <c r="G92" s="20"/>
    </row>
    <row r="93" spans="1:7" ht="12.75" customHeight="1">
      <c r="A93" s="29" t="s">
        <v>25</v>
      </c>
      <c r="B93" s="17">
        <v>9173934</v>
      </c>
      <c r="C93" s="17">
        <v>16244583</v>
      </c>
      <c r="D93" s="18">
        <f t="shared" si="19"/>
        <v>3.5303254346588613</v>
      </c>
      <c r="E93" s="18">
        <f t="shared" si="20"/>
        <v>3.6006458321382593</v>
      </c>
      <c r="F93" s="30">
        <f t="shared" si="18"/>
        <v>-43.5261957786174</v>
      </c>
      <c r="G93" s="20"/>
    </row>
    <row r="94" spans="1:7" ht="12.75" customHeight="1">
      <c r="A94" s="29" t="s">
        <v>2</v>
      </c>
      <c r="B94" s="17">
        <v>8783561</v>
      </c>
      <c r="C94" s="17">
        <v>23964795</v>
      </c>
      <c r="D94" s="18">
        <f t="shared" si="19"/>
        <v>3.3801015796688336</v>
      </c>
      <c r="E94" s="18">
        <f t="shared" si="20"/>
        <v>5.311846985225647</v>
      </c>
      <c r="F94" s="30">
        <f t="shared" si="18"/>
        <v>-63.34806536004168</v>
      </c>
      <c r="G94" s="20"/>
    </row>
    <row r="95" spans="1:7" ht="12.75" customHeight="1">
      <c r="A95" s="29" t="s">
        <v>37</v>
      </c>
      <c r="B95" s="17">
        <v>8575370</v>
      </c>
      <c r="C95" s="17">
        <v>14281110</v>
      </c>
      <c r="D95" s="18">
        <f t="shared" si="19"/>
        <v>3.299985243256662</v>
      </c>
      <c r="E95" s="18">
        <f t="shared" si="20"/>
        <v>3.1654379308972116</v>
      </c>
      <c r="F95" s="30">
        <f t="shared" si="18"/>
        <v>-39.953056870229275</v>
      </c>
      <c r="G95" s="20"/>
    </row>
    <row r="96" spans="1:7" ht="12.75" customHeight="1">
      <c r="A96" s="29" t="s">
        <v>68</v>
      </c>
      <c r="B96" s="17">
        <v>7183496</v>
      </c>
      <c r="C96" s="17">
        <v>8803961</v>
      </c>
      <c r="D96" s="18">
        <f t="shared" si="19"/>
        <v>2.7643624467507824</v>
      </c>
      <c r="E96" s="18">
        <f t="shared" si="20"/>
        <v>1.9514163879096054</v>
      </c>
      <c r="F96" s="30">
        <f t="shared" si="18"/>
        <v>-18.406090167823326</v>
      </c>
      <c r="G96" s="20"/>
    </row>
    <row r="97" spans="1:7" ht="12.75" customHeight="1">
      <c r="A97" s="29" t="s">
        <v>16</v>
      </c>
      <c r="B97" s="17">
        <v>5852286</v>
      </c>
      <c r="C97" s="17">
        <v>6151949</v>
      </c>
      <c r="D97" s="18">
        <f t="shared" si="19"/>
        <v>2.252084451086956</v>
      </c>
      <c r="E97" s="18">
        <f t="shared" si="20"/>
        <v>1.3635923757708728</v>
      </c>
      <c r="F97" s="30">
        <f t="shared" si="18"/>
        <v>-4.871025426251095</v>
      </c>
      <c r="G97" s="20"/>
    </row>
    <row r="98" spans="1:7" ht="12.75" customHeight="1">
      <c r="A98" s="29" t="s">
        <v>60</v>
      </c>
      <c r="B98" s="17">
        <v>5364496</v>
      </c>
      <c r="C98" s="17">
        <v>8508122</v>
      </c>
      <c r="D98" s="18">
        <f t="shared" si="19"/>
        <v>2.0643724571079014</v>
      </c>
      <c r="E98" s="18">
        <f t="shared" si="20"/>
        <v>1.8858430541814357</v>
      </c>
      <c r="F98" s="30">
        <f t="shared" si="18"/>
        <v>-36.948529887089066</v>
      </c>
      <c r="G98" s="20"/>
    </row>
    <row r="99" spans="1:7" ht="12.75" customHeight="1">
      <c r="A99" s="31" t="s">
        <v>18</v>
      </c>
      <c r="B99" s="32">
        <f>B88-SUM(B89:B98)</f>
        <v>144048181</v>
      </c>
      <c r="C99" s="32">
        <f>C88-SUM(C89:C98)</f>
        <v>289473485</v>
      </c>
      <c r="D99" s="33">
        <f t="shared" si="19"/>
        <v>55.43281183412081</v>
      </c>
      <c r="E99" s="33">
        <f t="shared" si="20"/>
        <v>64.16240400136999</v>
      </c>
      <c r="F99" s="34">
        <f t="shared" si="18"/>
        <v>-50.23786686369564</v>
      </c>
      <c r="G99" s="20"/>
    </row>
    <row r="100" spans="1:7" ht="12.75" customHeight="1">
      <c r="A100" s="23"/>
      <c r="B100" s="22"/>
      <c r="C100" s="22"/>
      <c r="D100" s="22"/>
      <c r="E100" s="22"/>
      <c r="F100" s="19"/>
      <c r="G100" s="20"/>
    </row>
    <row r="101" spans="1:7" ht="12.75" customHeight="1">
      <c r="A101" s="25" t="s">
        <v>89</v>
      </c>
      <c r="B101" s="26">
        <v>288625706</v>
      </c>
      <c r="C101" s="26">
        <v>410516793</v>
      </c>
      <c r="D101" s="27">
        <f>(B101/$B$8)*100</f>
        <v>2.745372493152029</v>
      </c>
      <c r="E101" s="27">
        <f>(C101/$C$8)*100</f>
        <v>2.799093262069093</v>
      </c>
      <c r="F101" s="28">
        <f aca="true" t="shared" si="21" ref="F101:F112">IF(C101=0,0,(B101-C101)/C101*100)</f>
        <v>-29.692107382316024</v>
      </c>
      <c r="G101" s="20"/>
    </row>
    <row r="102" spans="1:7" ht="12.75" customHeight="1">
      <c r="A102" s="29" t="s">
        <v>2</v>
      </c>
      <c r="B102" s="17">
        <v>44198967</v>
      </c>
      <c r="C102" s="17">
        <v>91111881</v>
      </c>
      <c r="D102" s="18">
        <f>(B102/$B$101)*100</f>
        <v>15.313593377576701</v>
      </c>
      <c r="E102" s="18">
        <f>(C102/$C$101)*100</f>
        <v>22.194434564824245</v>
      </c>
      <c r="F102" s="30">
        <f t="shared" si="21"/>
        <v>-51.489348573541136</v>
      </c>
      <c r="G102" s="20"/>
    </row>
    <row r="103" spans="1:7" ht="12.75" customHeight="1">
      <c r="A103" s="29" t="s">
        <v>17</v>
      </c>
      <c r="B103" s="17">
        <v>39630766</v>
      </c>
      <c r="C103" s="17">
        <v>18541734</v>
      </c>
      <c r="D103" s="18">
        <f aca="true" t="shared" si="22" ref="D103:D112">(B103/$B$101)*100</f>
        <v>13.730851125228602</v>
      </c>
      <c r="E103" s="18">
        <f aca="true" t="shared" si="23" ref="E103:E112">(C103/$C$101)*100</f>
        <v>4.516681002133815</v>
      </c>
      <c r="F103" s="30">
        <f t="shared" si="21"/>
        <v>113.73818651481031</v>
      </c>
      <c r="G103" s="20"/>
    </row>
    <row r="104" spans="1:7" ht="12.75" customHeight="1">
      <c r="A104" s="29" t="s">
        <v>1</v>
      </c>
      <c r="B104" s="17">
        <v>32233339</v>
      </c>
      <c r="C104" s="17">
        <v>48122859</v>
      </c>
      <c r="D104" s="18">
        <f t="shared" si="22"/>
        <v>11.167868394923909</v>
      </c>
      <c r="E104" s="18">
        <f t="shared" si="23"/>
        <v>11.72250680619538</v>
      </c>
      <c r="F104" s="30">
        <f t="shared" si="21"/>
        <v>-33.01865335972661</v>
      </c>
      <c r="G104" s="20"/>
    </row>
    <row r="105" spans="1:7" ht="12.75" customHeight="1">
      <c r="A105" s="29" t="s">
        <v>35</v>
      </c>
      <c r="B105" s="17">
        <v>12840896</v>
      </c>
      <c r="C105" s="17">
        <v>16095897</v>
      </c>
      <c r="D105" s="18">
        <f t="shared" si="22"/>
        <v>4.448978636712282</v>
      </c>
      <c r="E105" s="18">
        <f t="shared" si="23"/>
        <v>3.9208863740685023</v>
      </c>
      <c r="F105" s="30">
        <f t="shared" si="21"/>
        <v>-20.222551125917366</v>
      </c>
      <c r="G105" s="20"/>
    </row>
    <row r="106" spans="1:7" ht="12.75" customHeight="1">
      <c r="A106" s="29" t="s">
        <v>75</v>
      </c>
      <c r="B106" s="17">
        <v>10742632</v>
      </c>
      <c r="C106" s="17">
        <v>3488067</v>
      </c>
      <c r="D106" s="18">
        <f t="shared" si="22"/>
        <v>3.721994187170563</v>
      </c>
      <c r="E106" s="18">
        <f t="shared" si="23"/>
        <v>0.849677055720349</v>
      </c>
      <c r="F106" s="30">
        <f t="shared" si="21"/>
        <v>207.9823868062167</v>
      </c>
      <c r="G106" s="20"/>
    </row>
    <row r="107" spans="1:7" ht="12.75" customHeight="1">
      <c r="A107" s="29" t="s">
        <v>22</v>
      </c>
      <c r="B107" s="17">
        <v>9768263</v>
      </c>
      <c r="C107" s="17">
        <v>14152266</v>
      </c>
      <c r="D107" s="18">
        <f t="shared" si="22"/>
        <v>3.3844050605804323</v>
      </c>
      <c r="E107" s="18">
        <f t="shared" si="23"/>
        <v>3.4474268145225424</v>
      </c>
      <c r="F107" s="30">
        <f t="shared" si="21"/>
        <v>-30.97739259564511</v>
      </c>
      <c r="G107" s="20"/>
    </row>
    <row r="108" spans="1:7" ht="12.75" customHeight="1">
      <c r="A108" s="29" t="s">
        <v>33</v>
      </c>
      <c r="B108" s="17">
        <v>8962092</v>
      </c>
      <c r="C108" s="17">
        <v>8808244</v>
      </c>
      <c r="D108" s="18">
        <f t="shared" si="22"/>
        <v>3.105091408594077</v>
      </c>
      <c r="E108" s="18">
        <f t="shared" si="23"/>
        <v>2.1456476690345774</v>
      </c>
      <c r="F108" s="30">
        <f t="shared" si="21"/>
        <v>1.7466364464926265</v>
      </c>
      <c r="G108" s="20"/>
    </row>
    <row r="109" spans="1:7" ht="12.75" customHeight="1">
      <c r="A109" s="29" t="s">
        <v>27</v>
      </c>
      <c r="B109" s="17">
        <v>5535452</v>
      </c>
      <c r="C109" s="17">
        <v>5366097</v>
      </c>
      <c r="D109" s="18">
        <f t="shared" si="22"/>
        <v>1.9178652091369854</v>
      </c>
      <c r="E109" s="18">
        <f t="shared" si="23"/>
        <v>1.3071565138140402</v>
      </c>
      <c r="F109" s="30">
        <f t="shared" si="21"/>
        <v>3.1560182382092608</v>
      </c>
      <c r="G109" s="20"/>
    </row>
    <row r="110" spans="1:7" ht="12.75" customHeight="1">
      <c r="A110" s="29" t="s">
        <v>21</v>
      </c>
      <c r="B110" s="17">
        <v>5323311</v>
      </c>
      <c r="C110" s="17">
        <v>5159589</v>
      </c>
      <c r="D110" s="18">
        <f t="shared" si="22"/>
        <v>1.8443648259105514</v>
      </c>
      <c r="E110" s="18">
        <f t="shared" si="23"/>
        <v>1.2568521161569144</v>
      </c>
      <c r="F110" s="30">
        <f t="shared" si="21"/>
        <v>3.1731597226058126</v>
      </c>
      <c r="G110" s="20"/>
    </row>
    <row r="111" spans="1:7" ht="12.75" customHeight="1">
      <c r="A111" s="29" t="s">
        <v>61</v>
      </c>
      <c r="B111" s="17">
        <v>4798935</v>
      </c>
      <c r="C111" s="17">
        <v>5456543</v>
      </c>
      <c r="D111" s="18">
        <f t="shared" si="22"/>
        <v>1.6626845427274588</v>
      </c>
      <c r="E111" s="18">
        <f t="shared" si="23"/>
        <v>1.329188742834206</v>
      </c>
      <c r="F111" s="30">
        <f t="shared" si="21"/>
        <v>-12.051733121135488</v>
      </c>
      <c r="G111" s="20"/>
    </row>
    <row r="112" spans="1:7" ht="12.75" customHeight="1">
      <c r="A112" s="31" t="s">
        <v>18</v>
      </c>
      <c r="B112" s="32">
        <f>B101-SUM(B102:B111)</f>
        <v>114591053</v>
      </c>
      <c r="C112" s="32">
        <f>C101-SUM(C102:C111)</f>
        <v>194213616</v>
      </c>
      <c r="D112" s="33">
        <f t="shared" si="22"/>
        <v>39.702303231438435</v>
      </c>
      <c r="E112" s="33">
        <f t="shared" si="23"/>
        <v>47.30954234069543</v>
      </c>
      <c r="F112" s="34">
        <f t="shared" si="21"/>
        <v>-40.997415443827585</v>
      </c>
      <c r="G112" s="20"/>
    </row>
    <row r="113" spans="1:7" ht="12.75" customHeight="1">
      <c r="A113" s="23"/>
      <c r="B113" s="22"/>
      <c r="C113" s="22"/>
      <c r="D113" s="22"/>
      <c r="E113" s="22"/>
      <c r="F113" s="19"/>
      <c r="G113" s="20"/>
    </row>
    <row r="114" spans="1:7" ht="12.75" customHeight="1">
      <c r="A114" s="25" t="s">
        <v>90</v>
      </c>
      <c r="B114" s="26">
        <v>280716772</v>
      </c>
      <c r="C114" s="26">
        <v>341665005</v>
      </c>
      <c r="D114" s="27">
        <f>(B114/$B$8)*100</f>
        <v>2.6701436781075545</v>
      </c>
      <c r="E114" s="27">
        <f>(C114/$C$8)*100</f>
        <v>2.3296299437385084</v>
      </c>
      <c r="F114" s="28">
        <f aca="true" t="shared" si="24" ref="F114:F125">IF(C114=0,0,(B114-C114)/C114*100)</f>
        <v>-17.83859397599119</v>
      </c>
      <c r="G114" s="20"/>
    </row>
    <row r="115" spans="1:7" ht="12.75" customHeight="1">
      <c r="A115" s="29" t="s">
        <v>14</v>
      </c>
      <c r="B115" s="17">
        <v>30241547</v>
      </c>
      <c r="C115" s="17">
        <v>39112420</v>
      </c>
      <c r="D115" s="18">
        <f>(B115/$B$114)*100</f>
        <v>10.772974761906994</v>
      </c>
      <c r="E115" s="18">
        <f>(C115/$C$114)*100</f>
        <v>11.447593235368076</v>
      </c>
      <c r="F115" s="30">
        <f t="shared" si="24"/>
        <v>-22.68045035311034</v>
      </c>
      <c r="G115" s="20"/>
    </row>
    <row r="116" spans="1:7" ht="12.75" customHeight="1">
      <c r="A116" s="29" t="s">
        <v>1</v>
      </c>
      <c r="B116" s="17">
        <v>22302936</v>
      </c>
      <c r="C116" s="17">
        <v>29785260</v>
      </c>
      <c r="D116" s="18">
        <f aca="true" t="shared" si="25" ref="D116:D125">(B116/$B$114)*100</f>
        <v>7.944995890733598</v>
      </c>
      <c r="E116" s="18">
        <f aca="true" t="shared" si="26" ref="E116:E125">(C116/$C$114)*100</f>
        <v>8.717679470860647</v>
      </c>
      <c r="F116" s="30">
        <f t="shared" si="24"/>
        <v>-25.12089536905167</v>
      </c>
      <c r="G116" s="20"/>
    </row>
    <row r="117" spans="1:7" ht="12.75" customHeight="1">
      <c r="A117" s="29" t="s">
        <v>20</v>
      </c>
      <c r="B117" s="17">
        <v>21761666</v>
      </c>
      <c r="C117" s="17">
        <v>5024028</v>
      </c>
      <c r="D117" s="18">
        <f t="shared" si="25"/>
        <v>7.752178768997814</v>
      </c>
      <c r="E117" s="18">
        <f t="shared" si="26"/>
        <v>1.4704543709415017</v>
      </c>
      <c r="F117" s="30">
        <f t="shared" si="24"/>
        <v>333.1517658739163</v>
      </c>
      <c r="G117" s="20"/>
    </row>
    <row r="118" spans="1:7" ht="12.75" customHeight="1">
      <c r="A118" s="29" t="s">
        <v>27</v>
      </c>
      <c r="B118" s="17">
        <v>11237679</v>
      </c>
      <c r="C118" s="17">
        <v>9869778</v>
      </c>
      <c r="D118" s="18">
        <f t="shared" si="25"/>
        <v>4.003208971069245</v>
      </c>
      <c r="E118" s="18">
        <f t="shared" si="26"/>
        <v>2.888729561284744</v>
      </c>
      <c r="F118" s="30">
        <f t="shared" si="24"/>
        <v>13.859491064540661</v>
      </c>
      <c r="G118" s="20"/>
    </row>
    <row r="119" spans="1:7" ht="12.75" customHeight="1">
      <c r="A119" s="29" t="s">
        <v>63</v>
      </c>
      <c r="B119" s="17">
        <v>10720198</v>
      </c>
      <c r="C119" s="17">
        <v>6969312</v>
      </c>
      <c r="D119" s="18">
        <f t="shared" si="25"/>
        <v>3.818866227202128</v>
      </c>
      <c r="E119" s="18">
        <f t="shared" si="26"/>
        <v>2.039808554581117</v>
      </c>
      <c r="F119" s="30">
        <f t="shared" si="24"/>
        <v>53.82003273780826</v>
      </c>
      <c r="G119" s="20"/>
    </row>
    <row r="120" spans="1:7" ht="12.75" customHeight="1">
      <c r="A120" s="29" t="s">
        <v>42</v>
      </c>
      <c r="B120" s="17">
        <v>6810943</v>
      </c>
      <c r="C120" s="17">
        <v>5721595</v>
      </c>
      <c r="D120" s="18">
        <f t="shared" si="25"/>
        <v>2.426268637771312</v>
      </c>
      <c r="E120" s="18">
        <f t="shared" si="26"/>
        <v>1.6746213151095177</v>
      </c>
      <c r="F120" s="30">
        <f t="shared" si="24"/>
        <v>19.039236436692917</v>
      </c>
      <c r="G120" s="20"/>
    </row>
    <row r="121" spans="1:7" ht="12.75" customHeight="1">
      <c r="A121" s="29" t="s">
        <v>39</v>
      </c>
      <c r="B121" s="17">
        <v>6548336</v>
      </c>
      <c r="C121" s="17">
        <v>8801668</v>
      </c>
      <c r="D121" s="18">
        <f t="shared" si="25"/>
        <v>2.3327198989022286</v>
      </c>
      <c r="E121" s="18">
        <f t="shared" si="26"/>
        <v>2.5761104799129195</v>
      </c>
      <c r="F121" s="30">
        <f t="shared" si="24"/>
        <v>-25.601192864806986</v>
      </c>
      <c r="G121" s="20"/>
    </row>
    <row r="122" spans="1:7" ht="12.75" customHeight="1">
      <c r="A122" s="29" t="s">
        <v>3</v>
      </c>
      <c r="B122" s="17">
        <v>6533954</v>
      </c>
      <c r="C122" s="17">
        <v>5940889</v>
      </c>
      <c r="D122" s="18">
        <f t="shared" si="25"/>
        <v>2.3275965855007765</v>
      </c>
      <c r="E122" s="18">
        <f t="shared" si="26"/>
        <v>1.7388052370186406</v>
      </c>
      <c r="F122" s="30">
        <f t="shared" si="24"/>
        <v>9.982765205678813</v>
      </c>
      <c r="G122" s="20"/>
    </row>
    <row r="123" spans="1:7" ht="12.75" customHeight="1">
      <c r="A123" s="29" t="s">
        <v>25</v>
      </c>
      <c r="B123" s="17">
        <v>6182419</v>
      </c>
      <c r="C123" s="17">
        <v>6336497</v>
      </c>
      <c r="D123" s="18">
        <f t="shared" si="25"/>
        <v>2.2023689414610397</v>
      </c>
      <c r="E123" s="18">
        <f t="shared" si="26"/>
        <v>1.8545935074620827</v>
      </c>
      <c r="F123" s="30">
        <f t="shared" si="24"/>
        <v>-2.4315958801842723</v>
      </c>
      <c r="G123" s="20"/>
    </row>
    <row r="124" spans="1:7" ht="12.75" customHeight="1">
      <c r="A124" s="29" t="s">
        <v>71</v>
      </c>
      <c r="B124" s="17">
        <v>6031787</v>
      </c>
      <c r="C124" s="17">
        <v>1012498</v>
      </c>
      <c r="D124" s="18">
        <f t="shared" si="25"/>
        <v>2.1487091622726413</v>
      </c>
      <c r="E124" s="18">
        <f t="shared" si="26"/>
        <v>0.29634231928435284</v>
      </c>
      <c r="F124" s="30">
        <f t="shared" si="24"/>
        <v>495.73322613970595</v>
      </c>
      <c r="G124" s="20"/>
    </row>
    <row r="125" spans="1:7" ht="12.75" customHeight="1">
      <c r="A125" s="31" t="s">
        <v>18</v>
      </c>
      <c r="B125" s="32">
        <f>B114-SUM(B115:B124)</f>
        <v>152345307</v>
      </c>
      <c r="C125" s="32">
        <f>C114-SUM(C115:C124)</f>
        <v>223091060</v>
      </c>
      <c r="D125" s="33">
        <f t="shared" si="25"/>
        <v>54.27011215418223</v>
      </c>
      <c r="E125" s="33">
        <f t="shared" si="26"/>
        <v>65.2952619481764</v>
      </c>
      <c r="F125" s="34">
        <f t="shared" si="24"/>
        <v>-31.711603772916764</v>
      </c>
      <c r="G125" s="20"/>
    </row>
    <row r="126" spans="1:7" ht="12.75" customHeight="1">
      <c r="A126" s="23"/>
      <c r="B126" s="22"/>
      <c r="C126" s="22"/>
      <c r="D126" s="18"/>
      <c r="E126" s="18"/>
      <c r="F126" s="19"/>
      <c r="G126" s="20"/>
    </row>
    <row r="127" spans="1:7" ht="12.75" customHeight="1">
      <c r="A127" s="25" t="s">
        <v>91</v>
      </c>
      <c r="B127" s="26">
        <v>341429184</v>
      </c>
      <c r="C127" s="26">
        <v>231674515</v>
      </c>
      <c r="D127" s="27">
        <f>(B127/$B$8)*100</f>
        <v>3.2476327320371903</v>
      </c>
      <c r="E127" s="27">
        <f>(C127/$C$8)*100</f>
        <v>1.5796639382048985</v>
      </c>
      <c r="F127" s="28">
        <f aca="true" t="shared" si="27" ref="F127:F138">IF(C127=0,0,(B127-C127)/C127*100)</f>
        <v>47.374511175732906</v>
      </c>
      <c r="G127" s="20"/>
    </row>
    <row r="128" spans="1:7" ht="12.75" customHeight="1">
      <c r="A128" s="29" t="s">
        <v>76</v>
      </c>
      <c r="B128" s="17">
        <v>123713924</v>
      </c>
      <c r="C128" s="17">
        <v>0</v>
      </c>
      <c r="D128" s="18">
        <f>(B128/$B$127)*100</f>
        <v>36.23413867280894</v>
      </c>
      <c r="E128" s="18">
        <f>(C128/$C$127)*100</f>
        <v>0</v>
      </c>
      <c r="F128" s="30">
        <f t="shared" si="27"/>
        <v>0</v>
      </c>
      <c r="G128" s="20"/>
    </row>
    <row r="129" spans="1:7" ht="12.75" customHeight="1">
      <c r="A129" s="29" t="s">
        <v>51</v>
      </c>
      <c r="B129" s="17">
        <v>43467098</v>
      </c>
      <c r="C129" s="17">
        <v>51180535</v>
      </c>
      <c r="D129" s="18">
        <f aca="true" t="shared" si="28" ref="D129:D138">(B129/$B$127)*100</f>
        <v>12.73092636392793</v>
      </c>
      <c r="E129" s="18">
        <f aca="true" t="shared" si="29" ref="E129:E138">(C129/$C$127)*100</f>
        <v>22.091568854692543</v>
      </c>
      <c r="F129" s="30">
        <f t="shared" si="27"/>
        <v>-15.071036283618373</v>
      </c>
      <c r="G129" s="20"/>
    </row>
    <row r="130" spans="1:7" ht="12.75" customHeight="1">
      <c r="A130" s="29" t="s">
        <v>54</v>
      </c>
      <c r="B130" s="17">
        <v>38168697</v>
      </c>
      <c r="C130" s="17">
        <v>31252092</v>
      </c>
      <c r="D130" s="18">
        <f t="shared" si="28"/>
        <v>11.179096219261679</v>
      </c>
      <c r="E130" s="18">
        <f t="shared" si="29"/>
        <v>13.489654656231826</v>
      </c>
      <c r="F130" s="30">
        <f t="shared" si="27"/>
        <v>22.131654418526605</v>
      </c>
      <c r="G130" s="20"/>
    </row>
    <row r="131" spans="1:7" ht="12.75" customHeight="1">
      <c r="A131" s="29" t="s">
        <v>24</v>
      </c>
      <c r="B131" s="17">
        <v>15640613</v>
      </c>
      <c r="C131" s="17">
        <v>3916129</v>
      </c>
      <c r="D131" s="18">
        <f t="shared" si="28"/>
        <v>4.580924458994109</v>
      </c>
      <c r="E131" s="18">
        <f t="shared" si="29"/>
        <v>1.6903581302414725</v>
      </c>
      <c r="F131" s="30">
        <f t="shared" si="27"/>
        <v>299.3896268483495</v>
      </c>
      <c r="G131" s="20"/>
    </row>
    <row r="132" spans="1:7" ht="12.75" customHeight="1">
      <c r="A132" s="29" t="s">
        <v>48</v>
      </c>
      <c r="B132" s="17">
        <v>8472180</v>
      </c>
      <c r="C132" s="17">
        <v>9422414</v>
      </c>
      <c r="D132" s="18">
        <f t="shared" si="28"/>
        <v>2.481387179837562</v>
      </c>
      <c r="E132" s="18">
        <f t="shared" si="29"/>
        <v>4.067091281058687</v>
      </c>
      <c r="F132" s="30">
        <f t="shared" si="27"/>
        <v>-10.084825396124602</v>
      </c>
      <c r="G132" s="20"/>
    </row>
    <row r="133" spans="1:7" ht="12.75" customHeight="1">
      <c r="A133" s="29" t="s">
        <v>49</v>
      </c>
      <c r="B133" s="17">
        <v>8266888</v>
      </c>
      <c r="C133" s="17">
        <v>9608759</v>
      </c>
      <c r="D133" s="18">
        <f t="shared" si="28"/>
        <v>2.4212599236976766</v>
      </c>
      <c r="E133" s="18">
        <f t="shared" si="29"/>
        <v>4.1475252467885815</v>
      </c>
      <c r="F133" s="30">
        <f t="shared" si="27"/>
        <v>-13.965081234735932</v>
      </c>
      <c r="G133" s="20"/>
    </row>
    <row r="134" spans="1:7" ht="12.75" customHeight="1">
      <c r="A134" s="29" t="s">
        <v>47</v>
      </c>
      <c r="B134" s="17">
        <v>7909407</v>
      </c>
      <c r="C134" s="17">
        <v>10612261</v>
      </c>
      <c r="D134" s="18">
        <f t="shared" si="28"/>
        <v>2.316558563429657</v>
      </c>
      <c r="E134" s="18">
        <f t="shared" si="29"/>
        <v>4.580676903542886</v>
      </c>
      <c r="F134" s="30">
        <f t="shared" si="27"/>
        <v>-25.469162509289962</v>
      </c>
      <c r="G134" s="20"/>
    </row>
    <row r="135" spans="1:7" ht="12.75" customHeight="1">
      <c r="A135" s="29" t="s">
        <v>40</v>
      </c>
      <c r="B135" s="17">
        <v>7597244</v>
      </c>
      <c r="C135" s="17">
        <v>9857318</v>
      </c>
      <c r="D135" s="18">
        <f t="shared" si="28"/>
        <v>2.2251302337412375</v>
      </c>
      <c r="E135" s="18">
        <f t="shared" si="29"/>
        <v>4.254813266793717</v>
      </c>
      <c r="F135" s="30">
        <f t="shared" si="27"/>
        <v>-22.92787957129921</v>
      </c>
      <c r="G135" s="20"/>
    </row>
    <row r="136" spans="1:7" ht="12.75" customHeight="1">
      <c r="A136" s="29" t="s">
        <v>1</v>
      </c>
      <c r="B136" s="17">
        <v>5311759</v>
      </c>
      <c r="C136" s="17">
        <v>7019223</v>
      </c>
      <c r="D136" s="18">
        <f t="shared" si="28"/>
        <v>1.5557425225841268</v>
      </c>
      <c r="E136" s="18">
        <f t="shared" si="29"/>
        <v>3.029777789758187</v>
      </c>
      <c r="F136" s="30">
        <f t="shared" si="27"/>
        <v>-24.32554144525683</v>
      </c>
      <c r="G136" s="20"/>
    </row>
    <row r="137" spans="1:7" ht="12.75" customHeight="1">
      <c r="A137" s="29" t="s">
        <v>74</v>
      </c>
      <c r="B137" s="17">
        <v>4631893</v>
      </c>
      <c r="C137" s="17">
        <v>3227407</v>
      </c>
      <c r="D137" s="18">
        <f t="shared" si="28"/>
        <v>1.3566189467857557</v>
      </c>
      <c r="E137" s="18">
        <f t="shared" si="29"/>
        <v>1.3930781294610675</v>
      </c>
      <c r="F137" s="30">
        <f t="shared" si="27"/>
        <v>43.51747393495769</v>
      </c>
      <c r="G137" s="20"/>
    </row>
    <row r="138" spans="1:7" ht="12.75" customHeight="1">
      <c r="A138" s="31" t="s">
        <v>18</v>
      </c>
      <c r="B138" s="32">
        <f>B127-SUM(B128:B137)</f>
        <v>78249481</v>
      </c>
      <c r="C138" s="32">
        <f>C127-SUM(C128:C137)</f>
        <v>95578377</v>
      </c>
      <c r="D138" s="33">
        <f t="shared" si="28"/>
        <v>22.918216914931325</v>
      </c>
      <c r="E138" s="33">
        <f t="shared" si="29"/>
        <v>41.255455741431035</v>
      </c>
      <c r="F138" s="34">
        <f t="shared" si="27"/>
        <v>-18.13056105775891</v>
      </c>
      <c r="G138" s="20"/>
    </row>
    <row r="139" spans="1:7" ht="12.75" customHeight="1">
      <c r="A139" s="23"/>
      <c r="B139" s="22"/>
      <c r="C139" s="22"/>
      <c r="D139" s="22"/>
      <c r="E139" s="22"/>
      <c r="F139" s="19"/>
      <c r="G139" s="20"/>
    </row>
    <row r="140" spans="1:7" ht="12.75" customHeight="1">
      <c r="A140" s="25" t="s">
        <v>92</v>
      </c>
      <c r="B140" s="26">
        <v>197108772</v>
      </c>
      <c r="C140" s="26">
        <v>349992756</v>
      </c>
      <c r="D140" s="27">
        <f>(B140/$B$8)*100</f>
        <v>1.8748745851756354</v>
      </c>
      <c r="E140" s="27">
        <f>(C140/$C$8)*100</f>
        <v>2.3864123996812774</v>
      </c>
      <c r="F140" s="28">
        <f aca="true" t="shared" si="30" ref="F140:F151">IF(C140=0,0,(B140-C140)/C140*100)</f>
        <v>-43.682042379185695</v>
      </c>
      <c r="G140" s="20"/>
    </row>
    <row r="141" spans="1:7" ht="12.75" customHeight="1">
      <c r="A141" s="29" t="s">
        <v>27</v>
      </c>
      <c r="B141" s="17">
        <v>18818223</v>
      </c>
      <c r="C141" s="17">
        <v>5063863</v>
      </c>
      <c r="D141" s="18">
        <f>(B141/$B$140)*100</f>
        <v>9.547126091374563</v>
      </c>
      <c r="E141" s="18">
        <f>(C141/$C$140)*100</f>
        <v>1.446847945618623</v>
      </c>
      <c r="F141" s="30">
        <f t="shared" si="30"/>
        <v>271.61793279162566</v>
      </c>
      <c r="G141" s="20"/>
    </row>
    <row r="142" spans="1:7" ht="12.75" customHeight="1">
      <c r="A142" s="29" t="s">
        <v>41</v>
      </c>
      <c r="B142" s="17">
        <v>12725426</v>
      </c>
      <c r="C142" s="17">
        <v>11610170</v>
      </c>
      <c r="D142" s="18">
        <f aca="true" t="shared" si="31" ref="D142:D151">(B142/$B$140)*100</f>
        <v>6.456042453554528</v>
      </c>
      <c r="E142" s="18">
        <f aca="true" t="shared" si="32" ref="E142:E151">(C142/$C$140)*100</f>
        <v>3.3172600863773307</v>
      </c>
      <c r="F142" s="30">
        <f t="shared" si="30"/>
        <v>9.605854177845801</v>
      </c>
      <c r="G142" s="20"/>
    </row>
    <row r="143" spans="1:7" ht="12.75" customHeight="1">
      <c r="A143" s="29" t="s">
        <v>17</v>
      </c>
      <c r="B143" s="17">
        <v>11529640</v>
      </c>
      <c r="C143" s="17">
        <v>16665160</v>
      </c>
      <c r="D143" s="18">
        <f t="shared" si="31"/>
        <v>5.849379448216541</v>
      </c>
      <c r="E143" s="18">
        <f t="shared" si="32"/>
        <v>4.761572836667511</v>
      </c>
      <c r="F143" s="30">
        <f t="shared" si="30"/>
        <v>-30.815905757880515</v>
      </c>
      <c r="G143" s="20"/>
    </row>
    <row r="144" spans="1:7" ht="12.75" customHeight="1">
      <c r="A144" s="29" t="s">
        <v>13</v>
      </c>
      <c r="B144" s="17">
        <v>8484938</v>
      </c>
      <c r="C144" s="17">
        <v>12672739</v>
      </c>
      <c r="D144" s="18">
        <f t="shared" si="31"/>
        <v>4.3046983215947385</v>
      </c>
      <c r="E144" s="18">
        <f t="shared" si="32"/>
        <v>3.62085751283378</v>
      </c>
      <c r="F144" s="30">
        <f t="shared" si="30"/>
        <v>-33.045744885931924</v>
      </c>
      <c r="G144" s="20"/>
    </row>
    <row r="145" spans="1:7" ht="12.75" customHeight="1">
      <c r="A145" s="29" t="s">
        <v>14</v>
      </c>
      <c r="B145" s="17">
        <v>6684308</v>
      </c>
      <c r="C145" s="17">
        <v>10551267</v>
      </c>
      <c r="D145" s="18">
        <f t="shared" si="31"/>
        <v>3.3911773343096066</v>
      </c>
      <c r="E145" s="18">
        <f t="shared" si="32"/>
        <v>3.0147101101715377</v>
      </c>
      <c r="F145" s="30">
        <f t="shared" si="30"/>
        <v>-36.649238427953726</v>
      </c>
      <c r="G145" s="20"/>
    </row>
    <row r="146" spans="1:7" ht="12.75" customHeight="1">
      <c r="A146" s="29" t="s">
        <v>1</v>
      </c>
      <c r="B146" s="17">
        <v>6527701</v>
      </c>
      <c r="C146" s="17">
        <v>7328643</v>
      </c>
      <c r="D146" s="18">
        <f t="shared" si="31"/>
        <v>3.311725264058771</v>
      </c>
      <c r="E146" s="18">
        <f t="shared" si="32"/>
        <v>2.0939413386030195</v>
      </c>
      <c r="F146" s="30">
        <f t="shared" si="30"/>
        <v>-10.928926405611517</v>
      </c>
      <c r="G146" s="20"/>
    </row>
    <row r="147" spans="1:7" ht="12.75" customHeight="1">
      <c r="A147" s="29" t="s">
        <v>32</v>
      </c>
      <c r="B147" s="17">
        <v>5171885</v>
      </c>
      <c r="C147" s="17">
        <v>5464434</v>
      </c>
      <c r="D147" s="18">
        <f t="shared" si="31"/>
        <v>2.623873583870737</v>
      </c>
      <c r="E147" s="18">
        <f t="shared" si="32"/>
        <v>1.561299171574854</v>
      </c>
      <c r="F147" s="30">
        <f t="shared" si="30"/>
        <v>-5.353692623975329</v>
      </c>
      <c r="G147" s="20"/>
    </row>
    <row r="148" spans="1:7" ht="12.75" customHeight="1">
      <c r="A148" s="29" t="s">
        <v>50</v>
      </c>
      <c r="B148" s="17">
        <v>4784834</v>
      </c>
      <c r="C148" s="17">
        <v>6773947</v>
      </c>
      <c r="D148" s="18">
        <f t="shared" si="31"/>
        <v>2.4275094159685597</v>
      </c>
      <c r="E148" s="18">
        <f t="shared" si="32"/>
        <v>1.935453486928741</v>
      </c>
      <c r="F148" s="30">
        <f t="shared" si="30"/>
        <v>-29.36416538245723</v>
      </c>
      <c r="G148" s="20"/>
    </row>
    <row r="149" spans="1:7" ht="12.75" customHeight="1">
      <c r="A149" s="29" t="s">
        <v>58</v>
      </c>
      <c r="B149" s="17">
        <v>4570368</v>
      </c>
      <c r="C149" s="17">
        <v>10818732</v>
      </c>
      <c r="D149" s="18">
        <f t="shared" si="31"/>
        <v>2.318703502449906</v>
      </c>
      <c r="E149" s="18">
        <f t="shared" si="32"/>
        <v>3.091130263278935</v>
      </c>
      <c r="F149" s="30">
        <f t="shared" si="30"/>
        <v>-57.75504929782899</v>
      </c>
      <c r="G149" s="20"/>
    </row>
    <row r="150" spans="1:7" ht="12.75" customHeight="1">
      <c r="A150" s="29" t="s">
        <v>0</v>
      </c>
      <c r="B150" s="17">
        <v>4542704</v>
      </c>
      <c r="C150" s="17">
        <v>5126159</v>
      </c>
      <c r="D150" s="18">
        <f t="shared" si="31"/>
        <v>2.3046686121102717</v>
      </c>
      <c r="E150" s="18">
        <f t="shared" si="32"/>
        <v>1.4646471711545939</v>
      </c>
      <c r="F150" s="30">
        <f t="shared" si="30"/>
        <v>-11.381913826707287</v>
      </c>
      <c r="G150" s="20"/>
    </row>
    <row r="151" spans="1:7" ht="12.75" customHeight="1">
      <c r="A151" s="31" t="s">
        <v>18</v>
      </c>
      <c r="B151" s="32">
        <f>B140-SUM(B141:B150)</f>
        <v>113268745</v>
      </c>
      <c r="C151" s="32">
        <f>C140-SUM(C141:C150)</f>
        <v>257917642</v>
      </c>
      <c r="D151" s="33">
        <f t="shared" si="31"/>
        <v>57.465095972491774</v>
      </c>
      <c r="E151" s="33">
        <f t="shared" si="32"/>
        <v>73.69228007679108</v>
      </c>
      <c r="F151" s="34">
        <f t="shared" si="30"/>
        <v>-56.08336672060611</v>
      </c>
      <c r="G151" s="20"/>
    </row>
    <row r="152" spans="1:7" ht="12.75" customHeight="1">
      <c r="A152" s="23"/>
      <c r="B152" s="22"/>
      <c r="C152" s="22"/>
      <c r="D152" s="18"/>
      <c r="E152" s="18"/>
      <c r="F152" s="19"/>
      <c r="G152" s="20"/>
    </row>
    <row r="153" spans="1:7" ht="12.75" customHeight="1">
      <c r="A153" s="25" t="s">
        <v>93</v>
      </c>
      <c r="B153" s="26">
        <v>198099134</v>
      </c>
      <c r="C153" s="26">
        <v>303327097</v>
      </c>
      <c r="D153" s="27">
        <f>(B153/$B$8)*100</f>
        <v>1.8842947876612135</v>
      </c>
      <c r="E153" s="27">
        <f>(C153/$C$8)*100</f>
        <v>2.0682243647354963</v>
      </c>
      <c r="F153" s="28">
        <f aca="true" t="shared" si="33" ref="F153:F164">IF(C153=0,0,(B153-C153)/C153*100)</f>
        <v>-34.69125048198381</v>
      </c>
      <c r="G153" s="20"/>
    </row>
    <row r="154" spans="1:7" ht="12.75" customHeight="1">
      <c r="A154" s="29" t="s">
        <v>15</v>
      </c>
      <c r="B154" s="17">
        <v>33639111</v>
      </c>
      <c r="C154" s="17">
        <v>91551468</v>
      </c>
      <c r="D154" s="18">
        <f>(B154/$B$153)*100</f>
        <v>16.980948033826337</v>
      </c>
      <c r="E154" s="18">
        <f>(C154/$C$153)*100</f>
        <v>30.182423168082472</v>
      </c>
      <c r="F154" s="30">
        <f t="shared" si="33"/>
        <v>-63.256612116804064</v>
      </c>
      <c r="G154" s="20"/>
    </row>
    <row r="155" spans="1:7" ht="12.75" customHeight="1">
      <c r="A155" s="29" t="s">
        <v>20</v>
      </c>
      <c r="B155" s="17">
        <v>16616590</v>
      </c>
      <c r="C155" s="17">
        <v>16884954</v>
      </c>
      <c r="D155" s="18">
        <f aca="true" t="shared" si="34" ref="D155:D164">(B155/$B$153)*100</f>
        <v>8.388017486234947</v>
      </c>
      <c r="E155" s="18">
        <f aca="true" t="shared" si="35" ref="E155:E164">(C155/$C$153)*100</f>
        <v>5.5665827969203825</v>
      </c>
      <c r="F155" s="30">
        <f t="shared" si="33"/>
        <v>-1.5893676701754709</v>
      </c>
      <c r="G155" s="20"/>
    </row>
    <row r="156" spans="1:7" ht="12.75" customHeight="1">
      <c r="A156" s="29" t="s">
        <v>14</v>
      </c>
      <c r="B156" s="17">
        <v>16166736</v>
      </c>
      <c r="C156" s="17">
        <v>16513488</v>
      </c>
      <c r="D156" s="18">
        <f t="shared" si="34"/>
        <v>8.160932192666728</v>
      </c>
      <c r="E156" s="18">
        <f t="shared" si="35"/>
        <v>5.444118960463331</v>
      </c>
      <c r="F156" s="30">
        <f t="shared" si="33"/>
        <v>-2.0998107728663986</v>
      </c>
      <c r="G156" s="20"/>
    </row>
    <row r="157" spans="1:7" ht="12.75" customHeight="1">
      <c r="A157" s="29" t="s">
        <v>62</v>
      </c>
      <c r="B157" s="17">
        <v>14240871</v>
      </c>
      <c r="C157" s="17">
        <v>17385543</v>
      </c>
      <c r="D157" s="18">
        <f t="shared" si="34"/>
        <v>7.188759845865858</v>
      </c>
      <c r="E157" s="18">
        <f t="shared" si="35"/>
        <v>5.731615530543913</v>
      </c>
      <c r="F157" s="30">
        <f t="shared" si="33"/>
        <v>-18.087856099749082</v>
      </c>
      <c r="G157" s="20"/>
    </row>
    <row r="158" spans="1:7" ht="12.75" customHeight="1">
      <c r="A158" s="29" t="s">
        <v>13</v>
      </c>
      <c r="B158" s="17">
        <v>8982145</v>
      </c>
      <c r="C158" s="17">
        <v>1925667</v>
      </c>
      <c r="D158" s="18">
        <f t="shared" si="34"/>
        <v>4.5341667167510185</v>
      </c>
      <c r="E158" s="18">
        <f t="shared" si="35"/>
        <v>0.6348483267882922</v>
      </c>
      <c r="F158" s="30">
        <f t="shared" si="33"/>
        <v>366.44331548497223</v>
      </c>
      <c r="G158" s="20"/>
    </row>
    <row r="159" spans="1:7" ht="12.75" customHeight="1">
      <c r="A159" s="29" t="s">
        <v>1</v>
      </c>
      <c r="B159" s="17">
        <v>7443736</v>
      </c>
      <c r="C159" s="17">
        <v>18846499</v>
      </c>
      <c r="D159" s="18">
        <f t="shared" si="34"/>
        <v>3.757581292606761</v>
      </c>
      <c r="E159" s="18">
        <f t="shared" si="35"/>
        <v>6.21325927897566</v>
      </c>
      <c r="F159" s="30">
        <f t="shared" si="33"/>
        <v>-60.50334865907986</v>
      </c>
      <c r="G159" s="20"/>
    </row>
    <row r="160" spans="1:7" ht="12.75" customHeight="1">
      <c r="A160" s="29" t="s">
        <v>63</v>
      </c>
      <c r="B160" s="17">
        <v>7154406</v>
      </c>
      <c r="C160" s="17">
        <v>726196</v>
      </c>
      <c r="D160" s="18">
        <f t="shared" si="34"/>
        <v>3.6115281553931475</v>
      </c>
      <c r="E160" s="18">
        <f t="shared" si="35"/>
        <v>0.2394101968410689</v>
      </c>
      <c r="F160" s="30">
        <f t="shared" si="33"/>
        <v>885.1893979035962</v>
      </c>
      <c r="G160" s="20"/>
    </row>
    <row r="161" spans="1:7" ht="12.75" customHeight="1">
      <c r="A161" s="29" t="s">
        <v>67</v>
      </c>
      <c r="B161" s="17">
        <v>6770759</v>
      </c>
      <c r="C161" s="17">
        <v>11817070</v>
      </c>
      <c r="D161" s="18">
        <f t="shared" si="34"/>
        <v>3.417864007421658</v>
      </c>
      <c r="E161" s="18">
        <f t="shared" si="35"/>
        <v>3.8958174580756295</v>
      </c>
      <c r="F161" s="30">
        <f t="shared" si="33"/>
        <v>-42.70357203604616</v>
      </c>
      <c r="G161" s="20"/>
    </row>
    <row r="162" spans="1:7" ht="12.75" customHeight="1">
      <c r="A162" s="29" t="s">
        <v>69</v>
      </c>
      <c r="B162" s="17">
        <v>6211372</v>
      </c>
      <c r="C162" s="17">
        <v>9292640</v>
      </c>
      <c r="D162" s="18">
        <f t="shared" si="34"/>
        <v>3.135486700310361</v>
      </c>
      <c r="E162" s="18">
        <f t="shared" si="35"/>
        <v>3.0635706773008806</v>
      </c>
      <c r="F162" s="30">
        <f t="shared" si="33"/>
        <v>-33.15815527126845</v>
      </c>
      <c r="G162" s="20"/>
    </row>
    <row r="163" spans="1:7" ht="12.75" customHeight="1">
      <c r="A163" s="29" t="s">
        <v>35</v>
      </c>
      <c r="B163" s="17">
        <v>3566672</v>
      </c>
      <c r="C163" s="17">
        <v>2481605</v>
      </c>
      <c r="D163" s="18">
        <f t="shared" si="34"/>
        <v>1.80044805243823</v>
      </c>
      <c r="E163" s="18">
        <f t="shared" si="35"/>
        <v>0.8181283586411668</v>
      </c>
      <c r="F163" s="30">
        <f t="shared" si="33"/>
        <v>43.72440416585234</v>
      </c>
      <c r="G163" s="20"/>
    </row>
    <row r="164" spans="1:7" ht="12.75" customHeight="1">
      <c r="A164" s="31" t="s">
        <v>18</v>
      </c>
      <c r="B164" s="32">
        <f>B153-SUM(B154:B163)</f>
        <v>77306736</v>
      </c>
      <c r="C164" s="32">
        <f>C153-SUM(C154:C163)</f>
        <v>115901967</v>
      </c>
      <c r="D164" s="33">
        <f t="shared" si="34"/>
        <v>39.024267516484954</v>
      </c>
      <c r="E164" s="33">
        <f t="shared" si="35"/>
        <v>38.210225247367205</v>
      </c>
      <c r="F164" s="34">
        <f t="shared" si="33"/>
        <v>-33.29989300354152</v>
      </c>
      <c r="G164" s="20"/>
    </row>
    <row r="165" spans="1:7" ht="12.75" customHeight="1">
      <c r="A165" s="24"/>
      <c r="B165" s="20"/>
      <c r="C165" s="20"/>
      <c r="D165" s="20"/>
      <c r="E165" s="20"/>
      <c r="F165" s="19"/>
      <c r="G165" s="20"/>
    </row>
    <row r="166" spans="1:7" ht="12.75" customHeight="1">
      <c r="A166" s="35" t="s">
        <v>59</v>
      </c>
      <c r="B166" s="36">
        <f>B8-(B10+B23+B36+B49+B62+B75+B88+B101+B114+B127+B140+B153)</f>
        <v>3517319374</v>
      </c>
      <c r="C166" s="36">
        <f>C8-(C10+C23+C36+C49+C62+C75+C88+C101+C114+C127+C140+C153)</f>
        <v>4849772376</v>
      </c>
      <c r="D166" s="37">
        <f>(B166/$B$8)*100</f>
        <v>33.45631265085694</v>
      </c>
      <c r="E166" s="37">
        <f>(C166/$C$8)*100</f>
        <v>33.067989937820684</v>
      </c>
      <c r="F166" s="38">
        <f>(B166-C166)/C166*100</f>
        <v>-27.47454723017293</v>
      </c>
      <c r="G166" s="20"/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2016-04-06T20:47:15Z</cp:lastPrinted>
  <dcterms:created xsi:type="dcterms:W3CDTF">2016-03-08T19:19:47Z</dcterms:created>
  <dcterms:modified xsi:type="dcterms:W3CDTF">2016-05-03T21:57:52Z</dcterms:modified>
  <cp:category/>
  <cp:version/>
  <cp:contentType/>
  <cp:contentStatus/>
</cp:coreProperties>
</file>