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I018A" sheetId="1" r:id="rId1"/>
  </sheets>
  <definedNames>
    <definedName name="_xlnm.Print_Titles" localSheetId="0">'BCI018A'!$1:$8</definedName>
  </definedNames>
  <calcPr fullCalcOnLoad="1"/>
</workbook>
</file>

<file path=xl/sharedStrings.xml><?xml version="1.0" encoding="utf-8"?>
<sst xmlns="http://schemas.openxmlformats.org/spreadsheetml/2006/main" count="160" uniqueCount="89">
  <si>
    <t>POLIMEROS DE ETILENO, PROPILENO E ESTIRENO</t>
  </si>
  <si>
    <t>PARTES E PECAS PARA VEICULOS AUTOMOVEIS E TRATORES</t>
  </si>
  <si>
    <t>AUTOMOVEIS DE PASSAGEIROS</t>
  </si>
  <si>
    <t>PARTES DE MOTORES E TURBINAS PARA AVIACAO</t>
  </si>
  <si>
    <t>2016 (A)</t>
  </si>
  <si>
    <t>2015 (B)</t>
  </si>
  <si>
    <t>Var. % A/B</t>
  </si>
  <si>
    <t>DISCRIMINAÇÃO</t>
  </si>
  <si>
    <t>TOTAL GERAL</t>
  </si>
  <si>
    <t>MINISTÉRIO DO DESENVOLVIMENTO</t>
  </si>
  <si>
    <t>Secretaria de Comércio Exterior</t>
  </si>
  <si>
    <t>US$ F.O.B.</t>
  </si>
  <si>
    <t>VEICULOS DE CARGA</t>
  </si>
  <si>
    <t>MOTORES,GERADORES E TRANSFORMADORES ELETR.E SUAS PARTES</t>
  </si>
  <si>
    <t>MEDICAMENTOS PARA MEDICINA HUMANA E VETERINARIA</t>
  </si>
  <si>
    <t>OLEOS COMBUSTIVEIS (OLEO DIESEL,"FUEL-OIL",ETC.)</t>
  </si>
  <si>
    <t>CIRCUITOS INTEGRADOS E MICROCONJUNTOS ELETRONICOS</t>
  </si>
  <si>
    <t>NAFTAS</t>
  </si>
  <si>
    <t>DEMAIS PRODUTOS</t>
  </si>
  <si>
    <t>IMPORTAÇÃO BRASILEIRA</t>
  </si>
  <si>
    <t>COMPOSTOS HETEROCICLICOS, SEUS SAIS E SULFONAMIDAS</t>
  </si>
  <si>
    <t>CIRCUITOS IMPRESSOS E OUTS.PARTES P/APARS.DE TELEFONIA</t>
  </si>
  <si>
    <t>INSTRUMENTOS E APARELHOS DE MEDIDA, DE VERIFICACAO, ETC</t>
  </si>
  <si>
    <t>HULHAS,MESMO EM PO, MAS NAO AGLOMERADAS</t>
  </si>
  <si>
    <t>CLORETO DE POTASSIO</t>
  </si>
  <si>
    <t>ROLAMENTOS E ENGRENAGENS, SUAS PARTES E PECAS</t>
  </si>
  <si>
    <t>ADUBOS OU FERTILIZ.CONT.NITROGENIO,FOSFORO E POTASSIO</t>
  </si>
  <si>
    <t>PARTES E PECAS DE AVIOES, HELICOPTEROS,OUTS.VEIC.AEREOS</t>
  </si>
  <si>
    <t>PARTES DE APARELHOS TRANSMISSORES OU RECEPTORES</t>
  </si>
  <si>
    <t>MOTORES E TURBINAS PARA AVIACAO</t>
  </si>
  <si>
    <t>INSTRUMENTOS E APARELHOS MEDICOS</t>
  </si>
  <si>
    <t>COMPOSTOS ORGANO-INORGANICOS</t>
  </si>
  <si>
    <t>MAQUINAS AUTOMATICAS P/PROCESS.DE DADOS E SUAS UNIDADES</t>
  </si>
  <si>
    <t>TORNEIRAS, VALVULAS E DISPOSITIVOS SEMELH.E SUAS PARTES</t>
  </si>
  <si>
    <t>ACIDOS CARBOXILICOS, SEUS ANIDRIDOS, HALOGENETOS, ETC.</t>
  </si>
  <si>
    <t>VEICULOS E MATERIAIS PARA VIAS FERREAS</t>
  </si>
  <si>
    <t>PARTES DE MOTORES PARA VEICULOS AUTOMOVEIS</t>
  </si>
  <si>
    <t>TRIGO EM GRAOS</t>
  </si>
  <si>
    <t>PRODUTOS DE PERFUMARIA,DE TOUCADOR E PREPARS.COSMETICAS</t>
  </si>
  <si>
    <t>OBRAS DE FERRO OU ACO, OUTRAS</t>
  </si>
  <si>
    <t>MAQUINAS E APARELHOS DE ELEVACAO DE CARGA,DESCARGA,ETC.</t>
  </si>
  <si>
    <t>MOTORES PARA VEICULOS AUTOMOVEIS E SUAS PARTES</t>
  </si>
  <si>
    <t>PARTES E ACESSORIOS DE MAQS.AUTOMAT.P/PROCESS.DE DADOS</t>
  </si>
  <si>
    <t>MAQUINAS E APARELHOS P/ENCHER,FECHAR,EMPACOTAR,ETC.</t>
  </si>
  <si>
    <t>PRODUTOS LAMINADOS PLANOS DE FERRO OU ACOS</t>
  </si>
  <si>
    <t>PRODUTOS HORTICOLAS PREPARADOS/CONSERV.EM ACIDO ACETICO</t>
  </si>
  <si>
    <t>TECIDOS DE FIBRAS TEXTEIS, SINTETICAS OU ARTIFICIAIS</t>
  </si>
  <si>
    <t>BARRAS, PERFIS, FIOS, CHAPAS, FOLHAS E TIRAS, DE COBRE</t>
  </si>
  <si>
    <t>VINHO DE UVAS</t>
  </si>
  <si>
    <t>UVAS FRESCAS OU SECAS</t>
  </si>
  <si>
    <t>QUEROSENE EXCETO DE AVIACAO</t>
  </si>
  <si>
    <t>CATODOS DE COBRE E SEUS ELEMENTOS</t>
  </si>
  <si>
    <t>CEVADA EM GRAOS</t>
  </si>
  <si>
    <t>ALHOS COMUNS FRESCOS OU REFRIGERADOS</t>
  </si>
  <si>
    <t>MALTE INTEIRO OU PARTIDO, NAO TORRADO</t>
  </si>
  <si>
    <t>SALMOES-DO-PACIFICO, ETC.FRESCOS,REFRIG.EXC.FILES,ETC.</t>
  </si>
  <si>
    <t>TUBOS DE FERRO FUNDIDO, FERRO OU ACO E SEUS ACESSORIOS</t>
  </si>
  <si>
    <t>BOMBAS, COMPRESSORES, VENTILADORES,ETC. E SUAS PARTES</t>
  </si>
  <si>
    <t>INSETICIDAS, FORMICIDAS, HERBICIDAS E PRODS.SEMELHANTES</t>
  </si>
  <si>
    <t>APARELHOS TRANSMISSORES/RECEPTORES DE TELEFONIA CELULAR</t>
  </si>
  <si>
    <t>ELEMENTOS DE VIAS FERREAS DE FERRO FUNDIDO,FERRO OU ACO</t>
  </si>
  <si>
    <t>LAMINADORES DE METAIS E SEUS CILINDROS E SUAS PARTES</t>
  </si>
  <si>
    <t>PARTES E ACESS.DE MOTOCICLETAS,BICICLETAS E OUTS.CICLOS</t>
  </si>
  <si>
    <t>TURBINAS A VAPOR E SUAS PARTES</t>
  </si>
  <si>
    <t>FILES DE PEIXES CONGELADOS, EXCETO DE MERLUZA</t>
  </si>
  <si>
    <t>GAS PROPANO LIQUEFEITO</t>
  </si>
  <si>
    <t>UISQUES</t>
  </si>
  <si>
    <t>PRATA EM FORMAS BRUTAS</t>
  </si>
  <si>
    <t>PLATAFORMAS DE PERFURACAO OU DE EXPLORACAO, DRAGAS,ETC.</t>
  </si>
  <si>
    <t>MINERIOS DE COBRE E SEUS CONCENTRADOS</t>
  </si>
  <si>
    <t>Part % 2016</t>
  </si>
  <si>
    <t>Part % 2015</t>
  </si>
  <si>
    <t>OUTROS PAÍSES</t>
  </si>
  <si>
    <t>ORDEM DECRESCENTE (JANEIRO-ABRIL 2016)</t>
  </si>
  <si>
    <t>JANEIRO-ABRIL</t>
  </si>
  <si>
    <t>BCI018A</t>
  </si>
  <si>
    <t>PRINCIPAIS PAÍSES E PRODUTOS</t>
  </si>
  <si>
    <t>1. China</t>
  </si>
  <si>
    <t>2. Estados Unidos</t>
  </si>
  <si>
    <t>3. Alemanha</t>
  </si>
  <si>
    <t>4. Argentina</t>
  </si>
  <si>
    <t>5. Coreia do Sul</t>
  </si>
  <si>
    <t>6. Itália</t>
  </si>
  <si>
    <t>7. França</t>
  </si>
  <si>
    <t>8. Japão</t>
  </si>
  <si>
    <t>9. México</t>
  </si>
  <si>
    <t>10. Chile</t>
  </si>
  <si>
    <t>11. Reino Unido</t>
  </si>
  <si>
    <t>12. Espanha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</si>
</sst>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vertical="center" shrinkToFit="1"/>
    </xf>
    <xf numFmtId="0" fontId="39" fillId="0" borderId="0" xfId="0" applyFont="1" applyAlignment="1">
      <alignment horizontal="left" vertical="center" shrinkToFit="1"/>
    </xf>
    <xf numFmtId="0" fontId="40" fillId="0" borderId="0" xfId="0" applyFont="1" applyAlignment="1">
      <alignment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wrapText="1"/>
    </xf>
    <xf numFmtId="169" fontId="40" fillId="0" borderId="10" xfId="6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shrinkToFit="1"/>
    </xf>
    <xf numFmtId="0" fontId="38" fillId="0" borderId="0" xfId="0" applyFont="1" applyAlignment="1">
      <alignment horizontal="left" vertical="center" shrinkToFit="1"/>
    </xf>
    <xf numFmtId="169" fontId="39" fillId="0" borderId="0" xfId="0" applyNumberFormat="1" applyFont="1" applyBorder="1" applyAlignment="1">
      <alignment vertical="center"/>
    </xf>
    <xf numFmtId="43" fontId="39" fillId="0" borderId="0" xfId="60" applyFont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right" vertical="center" shrinkToFit="1"/>
    </xf>
    <xf numFmtId="169" fontId="39" fillId="0" borderId="0" xfId="60" applyNumberFormat="1" applyFont="1" applyBorder="1" applyAlignment="1">
      <alignment vertical="center"/>
    </xf>
    <xf numFmtId="0" fontId="39" fillId="0" borderId="0" xfId="0" applyFont="1" applyBorder="1" applyAlignment="1">
      <alignment horizontal="right" vertical="center" shrinkToFit="1"/>
    </xf>
    <xf numFmtId="0" fontId="39" fillId="0" borderId="0" xfId="0" applyFont="1" applyBorder="1" applyAlignment="1">
      <alignment vertical="center" shrinkToFit="1"/>
    </xf>
    <xf numFmtId="0" fontId="39" fillId="0" borderId="11" xfId="0" applyFont="1" applyBorder="1" applyAlignment="1">
      <alignment horizontal="center" vertical="center"/>
    </xf>
    <xf numFmtId="169" fontId="39" fillId="0" borderId="12" xfId="0" applyNumberFormat="1" applyFont="1" applyBorder="1" applyAlignment="1">
      <alignment vertical="center"/>
    </xf>
    <xf numFmtId="43" fontId="39" fillId="0" borderId="12" xfId="60" applyFont="1" applyBorder="1" applyAlignment="1">
      <alignment vertical="center"/>
    </xf>
    <xf numFmtId="4" fontId="39" fillId="0" borderId="13" xfId="0" applyNumberFormat="1" applyFont="1" applyBorder="1" applyAlignment="1">
      <alignment vertical="center"/>
    </xf>
    <xf numFmtId="0" fontId="39" fillId="0" borderId="14" xfId="0" applyFont="1" applyBorder="1" applyAlignment="1">
      <alignment horizontal="left" vertical="center"/>
    </xf>
    <xf numFmtId="4" fontId="39" fillId="0" borderId="15" xfId="0" applyNumberFormat="1" applyFont="1" applyBorder="1" applyAlignment="1">
      <alignment vertical="center"/>
    </xf>
    <xf numFmtId="0" fontId="39" fillId="0" borderId="16" xfId="0" applyFont="1" applyFill="1" applyBorder="1" applyAlignment="1">
      <alignment horizontal="right" vertical="center" shrinkToFit="1"/>
    </xf>
    <xf numFmtId="169" fontId="39" fillId="0" borderId="17" xfId="60" applyNumberFormat="1" applyFont="1" applyBorder="1" applyAlignment="1">
      <alignment vertical="center"/>
    </xf>
    <xf numFmtId="43" fontId="39" fillId="0" borderId="17" xfId="60" applyFont="1" applyBorder="1" applyAlignment="1">
      <alignment vertical="center"/>
    </xf>
    <xf numFmtId="4" fontId="39" fillId="0" borderId="18" xfId="0" applyNumberFormat="1" applyFont="1" applyBorder="1" applyAlignment="1">
      <alignment vertical="center"/>
    </xf>
    <xf numFmtId="0" fontId="39" fillId="0" borderId="19" xfId="0" applyFont="1" applyBorder="1" applyAlignment="1">
      <alignment horizontal="right" vertical="center" shrinkToFit="1"/>
    </xf>
    <xf numFmtId="169" fontId="39" fillId="0" borderId="20" xfId="60" applyNumberFormat="1" applyFont="1" applyBorder="1" applyAlignment="1">
      <alignment vertical="center"/>
    </xf>
    <xf numFmtId="43" fontId="39" fillId="0" borderId="20" xfId="60" applyFont="1" applyBorder="1" applyAlignment="1">
      <alignment vertical="center"/>
    </xf>
    <xf numFmtId="4" fontId="39" fillId="0" borderId="21" xfId="0" applyNumberFormat="1" applyFont="1" applyBorder="1" applyAlignment="1">
      <alignment vertical="center"/>
    </xf>
    <xf numFmtId="0" fontId="39" fillId="0" borderId="0" xfId="0" applyFont="1" applyFill="1" applyBorder="1" applyAlignment="1">
      <alignment vertical="center" shrinkToFit="1"/>
    </xf>
    <xf numFmtId="0" fontId="40" fillId="0" borderId="10" xfId="0" applyFont="1" applyBorder="1" applyAlignment="1">
      <alignment horizontal="right" vertical="center" shrinkToFit="1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showGridLines="0" tabSelected="1" zoomScale="110" zoomScaleNormal="110" zoomScalePageLayoutView="0" workbookViewId="0" topLeftCell="A1">
      <selection activeCell="C15" sqref="C15"/>
    </sheetView>
  </sheetViews>
  <sheetFormatPr defaultColWidth="9.140625" defaultRowHeight="15"/>
  <cols>
    <col min="1" max="1" width="47.421875" style="3" bestFit="1" customWidth="1"/>
    <col min="2" max="2" width="14.57421875" style="1" customWidth="1"/>
    <col min="3" max="3" width="13.140625" style="1" bestFit="1" customWidth="1"/>
    <col min="4" max="4" width="5.8515625" style="1" bestFit="1" customWidth="1"/>
    <col min="5" max="5" width="5.8515625" style="1" customWidth="1"/>
    <col min="6" max="6" width="9.8515625" style="1" customWidth="1"/>
    <col min="7" max="16384" width="9.140625" style="1" customWidth="1"/>
  </cols>
  <sheetData>
    <row r="1" spans="1:6" ht="12.75" customHeight="1">
      <c r="A1" s="13" t="s">
        <v>9</v>
      </c>
      <c r="B1" s="12" t="s">
        <v>19</v>
      </c>
      <c r="C1" s="11"/>
      <c r="D1" s="9"/>
      <c r="E1" s="9"/>
      <c r="F1" s="10" t="s">
        <v>75</v>
      </c>
    </row>
    <row r="2" spans="1:5" ht="12.75" customHeight="1">
      <c r="A2" s="14" t="s">
        <v>10</v>
      </c>
      <c r="B2" s="12" t="s">
        <v>76</v>
      </c>
      <c r="C2" s="11"/>
      <c r="D2" s="9"/>
      <c r="E2" s="9"/>
    </row>
    <row r="3" spans="1:5" ht="12.75" customHeight="1">
      <c r="A3" s="4"/>
      <c r="B3" s="12" t="s">
        <v>73</v>
      </c>
      <c r="C3" s="11"/>
      <c r="D3" s="9"/>
      <c r="E3" s="9"/>
    </row>
    <row r="4" spans="2:5" ht="12.75" customHeight="1">
      <c r="B4" s="12" t="s">
        <v>11</v>
      </c>
      <c r="C4" s="11"/>
      <c r="D4" s="9"/>
      <c r="E4" s="9"/>
    </row>
    <row r="6" spans="1:6" ht="12.75">
      <c r="A6" s="5"/>
      <c r="B6" s="39" t="s">
        <v>74</v>
      </c>
      <c r="C6" s="39"/>
      <c r="D6" s="39"/>
      <c r="E6" s="39"/>
      <c r="F6" s="39"/>
    </row>
    <row r="7" spans="1:6" ht="24">
      <c r="A7" s="6" t="s">
        <v>7</v>
      </c>
      <c r="B7" s="7" t="s">
        <v>4</v>
      </c>
      <c r="C7" s="7" t="s">
        <v>5</v>
      </c>
      <c r="D7" s="7" t="s">
        <v>70</v>
      </c>
      <c r="E7" s="7" t="s">
        <v>71</v>
      </c>
      <c r="F7" s="7" t="s">
        <v>6</v>
      </c>
    </row>
    <row r="8" spans="1:6" ht="12">
      <c r="A8" s="38" t="s">
        <v>8</v>
      </c>
      <c r="B8" s="8">
        <v>42697960649</v>
      </c>
      <c r="C8" s="8">
        <v>62990748618</v>
      </c>
      <c r="D8" s="8">
        <v>100</v>
      </c>
      <c r="E8" s="8">
        <v>100</v>
      </c>
      <c r="F8" s="2">
        <f>IF(C8=0,0,(B8-C8)/C8*100)</f>
        <v>-32.215505315015754</v>
      </c>
    </row>
    <row r="9" spans="1:2" ht="12.75" customHeight="1">
      <c r="A9" s="37"/>
      <c r="B9" s="18"/>
    </row>
    <row r="10" spans="1:7" ht="12.75" customHeight="1">
      <c r="A10" s="23" t="s">
        <v>77</v>
      </c>
      <c r="B10" s="24">
        <v>7376021529</v>
      </c>
      <c r="C10" s="24">
        <v>12151897138</v>
      </c>
      <c r="D10" s="25">
        <f>(B10/$B$8)*100</f>
        <v>17.27488015091594</v>
      </c>
      <c r="E10" s="25">
        <f>(C10/$C$8)*100</f>
        <v>19.291558529798962</v>
      </c>
      <c r="F10" s="26">
        <f aca="true" t="shared" si="0" ref="F10:F21">IF(C10=0,0,(B10-C10)/C10*100)</f>
        <v>-39.30148152806064</v>
      </c>
      <c r="G10" s="18"/>
    </row>
    <row r="11" spans="1:7" ht="12.75" customHeight="1">
      <c r="A11" s="27" t="s">
        <v>68</v>
      </c>
      <c r="B11" s="15">
        <v>518224086</v>
      </c>
      <c r="C11" s="15">
        <v>421103198</v>
      </c>
      <c r="D11" s="16">
        <f>(B11/$B$10)*100</f>
        <v>7.025794108145153</v>
      </c>
      <c r="E11" s="16">
        <f>(C11/$C$10)*100</f>
        <v>3.465328855386498</v>
      </c>
      <c r="F11" s="28">
        <f t="shared" si="0"/>
        <v>23.063441090276406</v>
      </c>
      <c r="G11" s="18"/>
    </row>
    <row r="12" spans="1:7" ht="12.75" customHeight="1">
      <c r="A12" s="27" t="s">
        <v>21</v>
      </c>
      <c r="B12" s="15">
        <v>393223386</v>
      </c>
      <c r="C12" s="15">
        <v>646206566</v>
      </c>
      <c r="D12" s="16">
        <f aca="true" t="shared" si="1" ref="D12:D21">(B12/$B$10)*100</f>
        <v>5.331104097974495</v>
      </c>
      <c r="E12" s="16">
        <f aca="true" t="shared" si="2" ref="E12:E21">(C12/$C$10)*100</f>
        <v>5.317742231204854</v>
      </c>
      <c r="F12" s="28">
        <f t="shared" si="0"/>
        <v>-39.148964636177965</v>
      </c>
      <c r="G12" s="18"/>
    </row>
    <row r="13" spans="1:7" ht="12.75" customHeight="1">
      <c r="A13" s="27" t="s">
        <v>42</v>
      </c>
      <c r="B13" s="15">
        <v>214975445</v>
      </c>
      <c r="C13" s="15">
        <v>389495445</v>
      </c>
      <c r="D13" s="16">
        <f t="shared" si="1"/>
        <v>2.914517591289422</v>
      </c>
      <c r="E13" s="16">
        <f t="shared" si="2"/>
        <v>3.2052233538252652</v>
      </c>
      <c r="F13" s="28">
        <f t="shared" si="0"/>
        <v>-44.8066857367228</v>
      </c>
      <c r="G13" s="18"/>
    </row>
    <row r="14" spans="1:7" ht="12.75" customHeight="1">
      <c r="A14" s="27" t="s">
        <v>20</v>
      </c>
      <c r="B14" s="15">
        <v>210516831</v>
      </c>
      <c r="C14" s="15">
        <v>185403318</v>
      </c>
      <c r="D14" s="16">
        <f t="shared" si="1"/>
        <v>2.8540701809548636</v>
      </c>
      <c r="E14" s="16">
        <f t="shared" si="2"/>
        <v>1.5257150047808445</v>
      </c>
      <c r="F14" s="28">
        <f t="shared" si="0"/>
        <v>13.545341728997537</v>
      </c>
      <c r="G14" s="18"/>
    </row>
    <row r="15" spans="1:7" ht="12.75" customHeight="1">
      <c r="A15" s="27" t="s">
        <v>28</v>
      </c>
      <c r="B15" s="15">
        <v>193230179</v>
      </c>
      <c r="C15" s="15">
        <v>515379410</v>
      </c>
      <c r="D15" s="16">
        <f t="shared" si="1"/>
        <v>2.619707361757078</v>
      </c>
      <c r="E15" s="16">
        <f t="shared" si="2"/>
        <v>4.2411436185413836</v>
      </c>
      <c r="F15" s="28">
        <f t="shared" si="0"/>
        <v>-62.50719853166039</v>
      </c>
      <c r="G15" s="18"/>
    </row>
    <row r="16" spans="1:7" ht="12.75" customHeight="1">
      <c r="A16" s="27" t="s">
        <v>13</v>
      </c>
      <c r="B16" s="15">
        <v>162538217</v>
      </c>
      <c r="C16" s="15">
        <v>362592326</v>
      </c>
      <c r="D16" s="16">
        <f t="shared" si="1"/>
        <v>2.20360280079112</v>
      </c>
      <c r="E16" s="16">
        <f t="shared" si="2"/>
        <v>2.9838330746410238</v>
      </c>
      <c r="F16" s="28">
        <f t="shared" si="0"/>
        <v>-55.17328819584561</v>
      </c>
      <c r="G16" s="18"/>
    </row>
    <row r="17" spans="1:7" ht="12.75" customHeight="1">
      <c r="A17" s="27" t="s">
        <v>40</v>
      </c>
      <c r="B17" s="15">
        <v>149581200</v>
      </c>
      <c r="C17" s="15">
        <v>77206312</v>
      </c>
      <c r="D17" s="16">
        <f t="shared" si="1"/>
        <v>2.0279387663376216</v>
      </c>
      <c r="E17" s="16">
        <f t="shared" si="2"/>
        <v>0.6353436926203844</v>
      </c>
      <c r="F17" s="28">
        <f t="shared" si="0"/>
        <v>93.7421904053648</v>
      </c>
      <c r="G17" s="18"/>
    </row>
    <row r="18" spans="1:7" ht="12.75" customHeight="1">
      <c r="A18" s="27" t="s">
        <v>16</v>
      </c>
      <c r="B18" s="15">
        <v>144036175</v>
      </c>
      <c r="C18" s="15">
        <v>275677466</v>
      </c>
      <c r="D18" s="16">
        <f t="shared" si="1"/>
        <v>1.9527623995361036</v>
      </c>
      <c r="E18" s="16">
        <f t="shared" si="2"/>
        <v>2.268596111943159</v>
      </c>
      <c r="F18" s="28">
        <f t="shared" si="0"/>
        <v>-47.751922893835655</v>
      </c>
      <c r="G18" s="18"/>
    </row>
    <row r="19" spans="1:7" ht="12.75" customHeight="1">
      <c r="A19" s="27" t="s">
        <v>59</v>
      </c>
      <c r="B19" s="15">
        <v>139442958</v>
      </c>
      <c r="C19" s="15">
        <v>188092263</v>
      </c>
      <c r="D19" s="16">
        <f t="shared" si="1"/>
        <v>1.89049011654532</v>
      </c>
      <c r="E19" s="16">
        <f t="shared" si="2"/>
        <v>1.5478427842498743</v>
      </c>
      <c r="F19" s="28">
        <f t="shared" si="0"/>
        <v>-25.86459656769614</v>
      </c>
      <c r="G19" s="18"/>
    </row>
    <row r="20" spans="1:7" ht="12.75" customHeight="1">
      <c r="A20" s="27" t="s">
        <v>46</v>
      </c>
      <c r="B20" s="15">
        <v>132579217</v>
      </c>
      <c r="C20" s="15">
        <v>215564560</v>
      </c>
      <c r="D20" s="16">
        <f t="shared" si="1"/>
        <v>1.7974353312113278</v>
      </c>
      <c r="E20" s="16">
        <f t="shared" si="2"/>
        <v>1.7739169246743502</v>
      </c>
      <c r="F20" s="28">
        <f t="shared" si="0"/>
        <v>-38.49674686785249</v>
      </c>
      <c r="G20" s="18"/>
    </row>
    <row r="21" spans="1:7" ht="12.75" customHeight="1">
      <c r="A21" s="29" t="s">
        <v>18</v>
      </c>
      <c r="B21" s="30">
        <f>B10-SUM(B11:B20)</f>
        <v>5117673835</v>
      </c>
      <c r="C21" s="30">
        <f>C10-SUM(C11:C20)</f>
        <v>8875176274</v>
      </c>
      <c r="D21" s="31">
        <f t="shared" si="1"/>
        <v>69.3825772454575</v>
      </c>
      <c r="E21" s="31">
        <f t="shared" si="2"/>
        <v>73.03531434813236</v>
      </c>
      <c r="F21" s="32">
        <f t="shared" si="0"/>
        <v>-42.337214754907755</v>
      </c>
      <c r="G21" s="18"/>
    </row>
    <row r="22" spans="1:7" ht="12.75" customHeight="1">
      <c r="A22" s="19"/>
      <c r="B22" s="20"/>
      <c r="C22" s="20"/>
      <c r="D22" s="20"/>
      <c r="E22" s="20"/>
      <c r="F22" s="17"/>
      <c r="G22" s="18"/>
    </row>
    <row r="23" spans="1:7" ht="12.75" customHeight="1">
      <c r="A23" s="23" t="s">
        <v>78</v>
      </c>
      <c r="B23" s="24">
        <v>7173736096</v>
      </c>
      <c r="C23" s="24">
        <v>9540856717</v>
      </c>
      <c r="D23" s="25">
        <f>(B23/$B$8)*100</f>
        <v>16.801121147147835</v>
      </c>
      <c r="E23" s="25">
        <f>(C23/$C$8)*100</f>
        <v>15.146441225614582</v>
      </c>
      <c r="F23" s="26">
        <f aca="true" t="shared" si="3" ref="F23:F34">IF(C23=0,0,(B23-C23)/C23*100)</f>
        <v>-24.81035709070276</v>
      </c>
      <c r="G23" s="18"/>
    </row>
    <row r="24" spans="1:7" ht="12.75" customHeight="1">
      <c r="A24" s="27" t="s">
        <v>3</v>
      </c>
      <c r="B24" s="15">
        <v>545878397</v>
      </c>
      <c r="C24" s="15">
        <v>596962339</v>
      </c>
      <c r="D24" s="16">
        <f>(B24/$B$23)*100</f>
        <v>7.60940170777088</v>
      </c>
      <c r="E24" s="16">
        <f>(C24/$C$23)*100</f>
        <v>6.256904979364444</v>
      </c>
      <c r="F24" s="28">
        <f t="shared" si="3"/>
        <v>-8.557314031832082</v>
      </c>
      <c r="G24" s="18"/>
    </row>
    <row r="25" spans="1:7" ht="12.75" customHeight="1">
      <c r="A25" s="27" t="s">
        <v>15</v>
      </c>
      <c r="B25" s="15">
        <v>439238195</v>
      </c>
      <c r="C25" s="15">
        <v>648276276</v>
      </c>
      <c r="D25" s="16">
        <f aca="true" t="shared" si="4" ref="D25:D34">(B25/$B$23)*100</f>
        <v>6.122865256291134</v>
      </c>
      <c r="E25" s="16">
        <f aca="true" t="shared" si="5" ref="E25:E34">(C25/$C$23)*100</f>
        <v>6.794738619697478</v>
      </c>
      <c r="F25" s="28">
        <f t="shared" si="3"/>
        <v>-32.24521531002316</v>
      </c>
      <c r="G25" s="18"/>
    </row>
    <row r="26" spans="1:7" ht="12.75" customHeight="1">
      <c r="A26" s="27" t="s">
        <v>14</v>
      </c>
      <c r="B26" s="15">
        <v>283428099</v>
      </c>
      <c r="C26" s="15">
        <v>280186967</v>
      </c>
      <c r="D26" s="16">
        <f t="shared" si="4"/>
        <v>3.950913376337283</v>
      </c>
      <c r="E26" s="16">
        <f t="shared" si="5"/>
        <v>2.936706580036569</v>
      </c>
      <c r="F26" s="28">
        <f t="shared" si="3"/>
        <v>1.1567747189325905</v>
      </c>
      <c r="G26" s="18"/>
    </row>
    <row r="27" spans="1:7" ht="12.75" customHeight="1">
      <c r="A27" s="27" t="s">
        <v>22</v>
      </c>
      <c r="B27" s="15">
        <v>183824678</v>
      </c>
      <c r="C27" s="15">
        <v>251819877</v>
      </c>
      <c r="D27" s="16">
        <f t="shared" si="4"/>
        <v>2.562467806733213</v>
      </c>
      <c r="E27" s="16">
        <f t="shared" si="5"/>
        <v>2.6393843285719263</v>
      </c>
      <c r="F27" s="28">
        <f t="shared" si="3"/>
        <v>-27.001521806001037</v>
      </c>
      <c r="G27" s="18"/>
    </row>
    <row r="28" spans="1:7" ht="12.75" customHeight="1">
      <c r="A28" s="27" t="s">
        <v>26</v>
      </c>
      <c r="B28" s="15">
        <v>182763479</v>
      </c>
      <c r="C28" s="15">
        <v>145171757</v>
      </c>
      <c r="D28" s="16">
        <f t="shared" si="4"/>
        <v>2.54767497095282</v>
      </c>
      <c r="E28" s="16">
        <f t="shared" si="5"/>
        <v>1.5215798885369636</v>
      </c>
      <c r="F28" s="28">
        <f t="shared" si="3"/>
        <v>25.894652497730668</v>
      </c>
      <c r="G28" s="18"/>
    </row>
    <row r="29" spans="1:7" ht="12.75" customHeight="1">
      <c r="A29" s="27" t="s">
        <v>23</v>
      </c>
      <c r="B29" s="15">
        <v>175976988</v>
      </c>
      <c r="C29" s="15">
        <v>258992765</v>
      </c>
      <c r="D29" s="16">
        <f t="shared" si="4"/>
        <v>2.4530730660432702</v>
      </c>
      <c r="E29" s="16">
        <f t="shared" si="5"/>
        <v>2.71456508238431</v>
      </c>
      <c r="F29" s="28">
        <f t="shared" si="3"/>
        <v>-32.05331894116811</v>
      </c>
      <c r="G29" s="18"/>
    </row>
    <row r="30" spans="1:7" ht="12.75" customHeight="1">
      <c r="A30" s="27" t="s">
        <v>29</v>
      </c>
      <c r="B30" s="15">
        <v>172430851</v>
      </c>
      <c r="C30" s="15">
        <v>142416472</v>
      </c>
      <c r="D30" s="16">
        <f t="shared" si="4"/>
        <v>2.403640846171434</v>
      </c>
      <c r="E30" s="16">
        <f t="shared" si="5"/>
        <v>1.492701087798969</v>
      </c>
      <c r="F30" s="28">
        <f t="shared" si="3"/>
        <v>21.075075501097935</v>
      </c>
      <c r="G30" s="18"/>
    </row>
    <row r="31" spans="1:7" ht="12.75" customHeight="1">
      <c r="A31" s="27" t="s">
        <v>65</v>
      </c>
      <c r="B31" s="15">
        <v>151539788</v>
      </c>
      <c r="C31" s="15">
        <v>154882352</v>
      </c>
      <c r="D31" s="16">
        <f t="shared" si="4"/>
        <v>2.1124249062423273</v>
      </c>
      <c r="E31" s="16">
        <f t="shared" si="5"/>
        <v>1.6233589560571533</v>
      </c>
      <c r="F31" s="28">
        <f t="shared" si="3"/>
        <v>-2.1581309663995807</v>
      </c>
      <c r="G31" s="18"/>
    </row>
    <row r="32" spans="1:7" ht="12.75" customHeight="1">
      <c r="A32" s="27" t="s">
        <v>0</v>
      </c>
      <c r="B32" s="15">
        <v>147339284</v>
      </c>
      <c r="C32" s="15">
        <v>176274215</v>
      </c>
      <c r="D32" s="16">
        <f t="shared" si="4"/>
        <v>2.0538709819860093</v>
      </c>
      <c r="E32" s="16">
        <f t="shared" si="5"/>
        <v>1.8475721859014267</v>
      </c>
      <c r="F32" s="28">
        <f t="shared" si="3"/>
        <v>-16.414726907165633</v>
      </c>
      <c r="G32" s="18"/>
    </row>
    <row r="33" spans="1:7" ht="12.75" customHeight="1">
      <c r="A33" s="27" t="s">
        <v>30</v>
      </c>
      <c r="B33" s="15">
        <v>143658459</v>
      </c>
      <c r="C33" s="15">
        <v>163235138</v>
      </c>
      <c r="D33" s="16">
        <f t="shared" si="4"/>
        <v>2.0025612467135843</v>
      </c>
      <c r="E33" s="16">
        <f t="shared" si="5"/>
        <v>1.7109065028630595</v>
      </c>
      <c r="F33" s="28">
        <f t="shared" si="3"/>
        <v>-11.992931938465357</v>
      </c>
      <c r="G33" s="18"/>
    </row>
    <row r="34" spans="1:7" ht="12.75" customHeight="1">
      <c r="A34" s="29" t="s">
        <v>18</v>
      </c>
      <c r="B34" s="30">
        <f>B23-SUM(B24:B33)</f>
        <v>4747657878</v>
      </c>
      <c r="C34" s="30">
        <f>C23-SUM(C24:C33)</f>
        <v>6722638559</v>
      </c>
      <c r="D34" s="31">
        <f t="shared" si="4"/>
        <v>66.18110583475804</v>
      </c>
      <c r="E34" s="31">
        <f t="shared" si="5"/>
        <v>70.4615817887877</v>
      </c>
      <c r="F34" s="32">
        <f t="shared" si="3"/>
        <v>-29.37805838685132</v>
      </c>
      <c r="G34" s="18"/>
    </row>
    <row r="35" spans="1:7" ht="12.75" customHeight="1">
      <c r="A35" s="21"/>
      <c r="B35" s="20"/>
      <c r="C35" s="20"/>
      <c r="D35" s="20"/>
      <c r="E35" s="20"/>
      <c r="F35" s="17"/>
      <c r="G35" s="18"/>
    </row>
    <row r="36" spans="1:7" ht="12.75" customHeight="1">
      <c r="A36" s="23" t="s">
        <v>79</v>
      </c>
      <c r="B36" s="24">
        <v>2860340253</v>
      </c>
      <c r="C36" s="24">
        <v>3617092643</v>
      </c>
      <c r="D36" s="25">
        <f>(B36/$B$8)*100</f>
        <v>6.699009061611916</v>
      </c>
      <c r="E36" s="25">
        <f>(C36/$C$8)*100</f>
        <v>5.742260129238078</v>
      </c>
      <c r="F36" s="26">
        <f aca="true" t="shared" si="6" ref="F36:F47">IF(C36=0,0,(B36-C36)/C36*100)</f>
        <v>-20.921565043806925</v>
      </c>
      <c r="G36" s="18"/>
    </row>
    <row r="37" spans="1:7" ht="12.75" customHeight="1">
      <c r="A37" s="27" t="s">
        <v>14</v>
      </c>
      <c r="B37" s="15">
        <v>303331171</v>
      </c>
      <c r="C37" s="15">
        <v>329911996</v>
      </c>
      <c r="D37" s="16">
        <f>(B37/$B$36)*100</f>
        <v>10.604723360511334</v>
      </c>
      <c r="E37" s="16">
        <f>(C37/$C$36)*100</f>
        <v>9.120916397827525</v>
      </c>
      <c r="F37" s="28">
        <f t="shared" si="6"/>
        <v>-8.056944070624215</v>
      </c>
      <c r="G37" s="18"/>
    </row>
    <row r="38" spans="1:7" ht="12.75" customHeight="1">
      <c r="A38" s="27" t="s">
        <v>1</v>
      </c>
      <c r="B38" s="15">
        <v>155305695</v>
      </c>
      <c r="C38" s="15">
        <v>181601339</v>
      </c>
      <c r="D38" s="16">
        <f aca="true" t="shared" si="7" ref="D38:D47">(B38/$B$36)*100</f>
        <v>5.4296230959624925</v>
      </c>
      <c r="E38" s="16">
        <f aca="true" t="shared" si="8" ref="E38:E47">(C38/$C$36)*100</f>
        <v>5.020643840888208</v>
      </c>
      <c r="F38" s="28">
        <f t="shared" si="6"/>
        <v>-14.479873411065544</v>
      </c>
      <c r="G38" s="18"/>
    </row>
    <row r="39" spans="1:7" ht="12.75" customHeight="1">
      <c r="A39" s="27" t="s">
        <v>20</v>
      </c>
      <c r="B39" s="15">
        <v>135380314</v>
      </c>
      <c r="C39" s="15">
        <v>100891298</v>
      </c>
      <c r="D39" s="16">
        <f t="shared" si="7"/>
        <v>4.733014327858707</v>
      </c>
      <c r="E39" s="16">
        <f t="shared" si="8"/>
        <v>2.7892926158596043</v>
      </c>
      <c r="F39" s="28">
        <f t="shared" si="6"/>
        <v>34.184331734933174</v>
      </c>
      <c r="G39" s="18"/>
    </row>
    <row r="40" spans="1:7" ht="12.75" customHeight="1">
      <c r="A40" s="27" t="s">
        <v>24</v>
      </c>
      <c r="B40" s="15">
        <v>115677230</v>
      </c>
      <c r="C40" s="15">
        <v>96016133</v>
      </c>
      <c r="D40" s="16">
        <f t="shared" si="7"/>
        <v>4.04417725753692</v>
      </c>
      <c r="E40" s="16">
        <f t="shared" si="8"/>
        <v>2.6545113016614543</v>
      </c>
      <c r="F40" s="28">
        <f t="shared" si="6"/>
        <v>20.47686819463975</v>
      </c>
      <c r="G40" s="18"/>
    </row>
    <row r="41" spans="1:7" ht="12.75" customHeight="1">
      <c r="A41" s="27" t="s">
        <v>22</v>
      </c>
      <c r="B41" s="15">
        <v>96091835</v>
      </c>
      <c r="C41" s="15">
        <v>128901744</v>
      </c>
      <c r="D41" s="16">
        <f t="shared" si="7"/>
        <v>3.359454697713545</v>
      </c>
      <c r="E41" s="16">
        <f t="shared" si="8"/>
        <v>3.563683784805951</v>
      </c>
      <c r="F41" s="28">
        <f t="shared" si="6"/>
        <v>-25.453425207342423</v>
      </c>
      <c r="G41" s="18"/>
    </row>
    <row r="42" spans="1:7" ht="12.75" customHeight="1">
      <c r="A42" s="27" t="s">
        <v>25</v>
      </c>
      <c r="B42" s="15">
        <v>71892439</v>
      </c>
      <c r="C42" s="15">
        <v>107697027</v>
      </c>
      <c r="D42" s="16">
        <f t="shared" si="7"/>
        <v>2.513422622521825</v>
      </c>
      <c r="E42" s="16">
        <f t="shared" si="8"/>
        <v>2.977447293433894</v>
      </c>
      <c r="F42" s="28">
        <f t="shared" si="6"/>
        <v>-33.24566053248619</v>
      </c>
      <c r="G42" s="18"/>
    </row>
    <row r="43" spans="1:7" ht="12.75" customHeight="1">
      <c r="A43" s="27" t="s">
        <v>2</v>
      </c>
      <c r="B43" s="15">
        <v>71039984</v>
      </c>
      <c r="C43" s="15">
        <v>167912311</v>
      </c>
      <c r="D43" s="16">
        <f t="shared" si="7"/>
        <v>2.483620049240345</v>
      </c>
      <c r="E43" s="16">
        <f t="shared" si="8"/>
        <v>4.6421899456999896</v>
      </c>
      <c r="F43" s="28">
        <f t="shared" si="6"/>
        <v>-57.69221233575899</v>
      </c>
      <c r="G43" s="18"/>
    </row>
    <row r="44" spans="1:7" ht="12.75" customHeight="1">
      <c r="A44" s="27" t="s">
        <v>63</v>
      </c>
      <c r="B44" s="15">
        <v>61641352</v>
      </c>
      <c r="C44" s="15">
        <v>1343046</v>
      </c>
      <c r="D44" s="16">
        <f t="shared" si="7"/>
        <v>2.155035644285638</v>
      </c>
      <c r="E44" s="16">
        <f t="shared" si="8"/>
        <v>0.03713053915274019</v>
      </c>
      <c r="F44" s="28">
        <f t="shared" si="6"/>
        <v>4489.667963718294</v>
      </c>
      <c r="G44" s="18"/>
    </row>
    <row r="45" spans="1:7" ht="12.75" customHeight="1">
      <c r="A45" s="27" t="s">
        <v>57</v>
      </c>
      <c r="B45" s="15">
        <v>53844621</v>
      </c>
      <c r="C45" s="15">
        <v>61673655</v>
      </c>
      <c r="D45" s="16">
        <f t="shared" si="7"/>
        <v>1.882455101050525</v>
      </c>
      <c r="E45" s="16">
        <f t="shared" si="8"/>
        <v>1.7050615255695567</v>
      </c>
      <c r="F45" s="28">
        <f t="shared" si="6"/>
        <v>-12.694292238720081</v>
      </c>
      <c r="G45" s="18"/>
    </row>
    <row r="46" spans="1:7" ht="12.75" customHeight="1">
      <c r="A46" s="27" t="s">
        <v>40</v>
      </c>
      <c r="B46" s="15">
        <v>52138853</v>
      </c>
      <c r="C46" s="15">
        <v>55279677</v>
      </c>
      <c r="D46" s="16">
        <f t="shared" si="7"/>
        <v>1.8228199580562279</v>
      </c>
      <c r="E46" s="16">
        <f t="shared" si="8"/>
        <v>1.528290327508761</v>
      </c>
      <c r="F46" s="28">
        <f t="shared" si="6"/>
        <v>-5.681697452754653</v>
      </c>
      <c r="G46" s="18"/>
    </row>
    <row r="47" spans="1:7" ht="12.75" customHeight="1">
      <c r="A47" s="29" t="s">
        <v>18</v>
      </c>
      <c r="B47" s="30">
        <f>B36-SUM(B37:B46)</f>
        <v>1743996759</v>
      </c>
      <c r="C47" s="30">
        <f>C36-SUM(C37:C46)</f>
        <v>2385864417</v>
      </c>
      <c r="D47" s="31">
        <f t="shared" si="7"/>
        <v>60.97165388526244</v>
      </c>
      <c r="E47" s="31">
        <f t="shared" si="8"/>
        <v>65.96083242759232</v>
      </c>
      <c r="F47" s="32">
        <f t="shared" si="6"/>
        <v>-26.902939388613213</v>
      </c>
      <c r="G47" s="18"/>
    </row>
    <row r="48" spans="1:7" ht="12.75" customHeight="1">
      <c r="A48" s="21"/>
      <c r="B48" s="20"/>
      <c r="C48" s="20"/>
      <c r="D48" s="20"/>
      <c r="E48" s="20"/>
      <c r="F48" s="17"/>
      <c r="G48" s="18"/>
    </row>
    <row r="49" spans="1:7" ht="12.75" customHeight="1">
      <c r="A49" s="23" t="s">
        <v>80</v>
      </c>
      <c r="B49" s="24">
        <v>2728021486</v>
      </c>
      <c r="C49" s="24">
        <v>3645421903</v>
      </c>
      <c r="D49" s="25">
        <f>(B49/$B$8)*100</f>
        <v>6.389114244649273</v>
      </c>
      <c r="E49" s="25">
        <f>(C49/$C$8)*100</f>
        <v>5.78723381286867</v>
      </c>
      <c r="F49" s="26">
        <f aca="true" t="shared" si="9" ref="F49:F60">IF(C49=0,0,(B49-C49)/C49*100)</f>
        <v>-25.165822815872847</v>
      </c>
      <c r="G49" s="18"/>
    </row>
    <row r="50" spans="1:7" ht="12.75" customHeight="1">
      <c r="A50" s="27" t="s">
        <v>12</v>
      </c>
      <c r="B50" s="15">
        <v>447748107</v>
      </c>
      <c r="C50" s="15">
        <v>599550819</v>
      </c>
      <c r="D50" s="16">
        <f>(B50/$B$49)*100</f>
        <v>16.41292450582994</v>
      </c>
      <c r="E50" s="16">
        <f>(C50/$C$49)*100</f>
        <v>16.446678462830313</v>
      </c>
      <c r="F50" s="28">
        <f t="shared" si="9"/>
        <v>-25.319406994255147</v>
      </c>
      <c r="G50" s="18"/>
    </row>
    <row r="51" spans="1:7" ht="12.75" customHeight="1">
      <c r="A51" s="27" t="s">
        <v>2</v>
      </c>
      <c r="B51" s="15">
        <v>416106234</v>
      </c>
      <c r="C51" s="15">
        <v>657830641</v>
      </c>
      <c r="D51" s="16">
        <f aca="true" t="shared" si="10" ref="D51:D60">(B51/$B$49)*100</f>
        <v>15.25304093590999</v>
      </c>
      <c r="E51" s="16">
        <f aca="true" t="shared" si="11" ref="E51:E60">(C51/$C$49)*100</f>
        <v>18.045391137268314</v>
      </c>
      <c r="F51" s="28">
        <f t="shared" si="9"/>
        <v>-36.74568983781952</v>
      </c>
      <c r="G51" s="18"/>
    </row>
    <row r="52" spans="1:7" ht="12.75" customHeight="1">
      <c r="A52" s="27" t="s">
        <v>37</v>
      </c>
      <c r="B52" s="15">
        <v>224604261</v>
      </c>
      <c r="C52" s="15">
        <v>355220311</v>
      </c>
      <c r="D52" s="16">
        <f t="shared" si="10"/>
        <v>8.233229179192762</v>
      </c>
      <c r="E52" s="16">
        <f t="shared" si="11"/>
        <v>9.744285310506076</v>
      </c>
      <c r="F52" s="28">
        <f t="shared" si="9"/>
        <v>-36.77043399694563</v>
      </c>
      <c r="G52" s="18"/>
    </row>
    <row r="53" spans="1:7" ht="12.75" customHeight="1">
      <c r="A53" s="27" t="s">
        <v>1</v>
      </c>
      <c r="B53" s="15">
        <v>133913180</v>
      </c>
      <c r="C53" s="15">
        <v>173338427</v>
      </c>
      <c r="D53" s="16">
        <f t="shared" si="10"/>
        <v>4.908802246874973</v>
      </c>
      <c r="E53" s="16">
        <f t="shared" si="11"/>
        <v>4.754962021195713</v>
      </c>
      <c r="F53" s="28">
        <f t="shared" si="9"/>
        <v>-22.744666420677742</v>
      </c>
      <c r="G53" s="18"/>
    </row>
    <row r="54" spans="1:7" ht="12.75" customHeight="1">
      <c r="A54" s="27" t="s">
        <v>0</v>
      </c>
      <c r="B54" s="15">
        <v>102555194</v>
      </c>
      <c r="C54" s="15">
        <v>135865615</v>
      </c>
      <c r="D54" s="16">
        <f t="shared" si="10"/>
        <v>3.7593250099497197</v>
      </c>
      <c r="E54" s="16">
        <f t="shared" si="11"/>
        <v>3.7270203179552244</v>
      </c>
      <c r="F54" s="28">
        <f t="shared" si="9"/>
        <v>-24.517182658761747</v>
      </c>
      <c r="G54" s="18"/>
    </row>
    <row r="55" spans="1:7" ht="12.75" customHeight="1">
      <c r="A55" s="27" t="s">
        <v>45</v>
      </c>
      <c r="B55" s="15">
        <v>81589841</v>
      </c>
      <c r="C55" s="15">
        <v>70063630</v>
      </c>
      <c r="D55" s="16">
        <f t="shared" si="10"/>
        <v>2.990806392790999</v>
      </c>
      <c r="E55" s="16">
        <f t="shared" si="11"/>
        <v>1.921962172398787</v>
      </c>
      <c r="F55" s="28">
        <f t="shared" si="9"/>
        <v>16.45106169920114</v>
      </c>
      <c r="G55" s="18"/>
    </row>
    <row r="56" spans="1:7" ht="12.75" customHeight="1">
      <c r="A56" s="27" t="s">
        <v>54</v>
      </c>
      <c r="B56" s="15">
        <v>76430380</v>
      </c>
      <c r="C56" s="15">
        <v>60317545</v>
      </c>
      <c r="D56" s="16">
        <f t="shared" si="10"/>
        <v>2.801678080331659</v>
      </c>
      <c r="E56" s="16">
        <f t="shared" si="11"/>
        <v>1.6546108133700979</v>
      </c>
      <c r="F56" s="28">
        <f t="shared" si="9"/>
        <v>26.713346837972267</v>
      </c>
      <c r="G56" s="18"/>
    </row>
    <row r="57" spans="1:7" ht="12.75" customHeight="1">
      <c r="A57" s="27" t="s">
        <v>53</v>
      </c>
      <c r="B57" s="15">
        <v>67860606</v>
      </c>
      <c r="C57" s="15">
        <v>39256255</v>
      </c>
      <c r="D57" s="16">
        <f t="shared" si="10"/>
        <v>2.487539278860357</v>
      </c>
      <c r="E57" s="16">
        <f t="shared" si="11"/>
        <v>1.0768645178681255</v>
      </c>
      <c r="F57" s="28">
        <f t="shared" si="9"/>
        <v>72.86571528537299</v>
      </c>
      <c r="G57" s="18"/>
    </row>
    <row r="58" spans="1:7" ht="12.75" customHeight="1">
      <c r="A58" s="27" t="s">
        <v>38</v>
      </c>
      <c r="B58" s="15">
        <v>52950406</v>
      </c>
      <c r="C58" s="15">
        <v>72483741</v>
      </c>
      <c r="D58" s="16">
        <f t="shared" si="10"/>
        <v>1.9409820000222682</v>
      </c>
      <c r="E58" s="16">
        <f t="shared" si="11"/>
        <v>1.9883498516413012</v>
      </c>
      <c r="F58" s="28">
        <f t="shared" si="9"/>
        <v>-26.948574577573197</v>
      </c>
      <c r="G58" s="18"/>
    </row>
    <row r="59" spans="1:7" ht="12.75" customHeight="1">
      <c r="A59" s="27" t="s">
        <v>52</v>
      </c>
      <c r="B59" s="15">
        <v>43331053</v>
      </c>
      <c r="C59" s="15">
        <v>63199859</v>
      </c>
      <c r="D59" s="16">
        <f t="shared" si="10"/>
        <v>1.5883691980569687</v>
      </c>
      <c r="E59" s="16">
        <f t="shared" si="11"/>
        <v>1.7336774914308184</v>
      </c>
      <c r="F59" s="28">
        <f t="shared" si="9"/>
        <v>-31.438054315912318</v>
      </c>
      <c r="G59" s="18"/>
    </row>
    <row r="60" spans="1:7" ht="12.75" customHeight="1">
      <c r="A60" s="29" t="s">
        <v>18</v>
      </c>
      <c r="B60" s="30">
        <f>B49-SUM(B50:B59)</f>
        <v>1080932224</v>
      </c>
      <c r="C60" s="30">
        <f>C49-SUM(C50:C59)</f>
        <v>1418295060</v>
      </c>
      <c r="D60" s="31">
        <f t="shared" si="10"/>
        <v>39.62330317218037</v>
      </c>
      <c r="E60" s="31">
        <f t="shared" si="11"/>
        <v>38.90619790353523</v>
      </c>
      <c r="F60" s="32">
        <f t="shared" si="9"/>
        <v>-23.786505750079957</v>
      </c>
      <c r="G60" s="18"/>
    </row>
    <row r="61" spans="1:7" ht="12.75" customHeight="1">
      <c r="A61" s="21"/>
      <c r="B61" s="20"/>
      <c r="C61" s="20"/>
      <c r="D61" s="20"/>
      <c r="E61" s="20"/>
      <c r="F61" s="17"/>
      <c r="G61" s="18"/>
    </row>
    <row r="62" spans="1:7" ht="12.75" customHeight="1">
      <c r="A62" s="23" t="s">
        <v>81</v>
      </c>
      <c r="B62" s="24">
        <v>1287077529</v>
      </c>
      <c r="C62" s="24">
        <v>2330613465</v>
      </c>
      <c r="D62" s="25">
        <f>(B62/$B$8)*100</f>
        <v>3.014377055570554</v>
      </c>
      <c r="E62" s="25">
        <f>(C62/$C$8)*100</f>
        <v>3.699929777202255</v>
      </c>
      <c r="F62" s="26">
        <f aca="true" t="shared" si="12" ref="F62:F73">IF(C62=0,0,(B62-C62)/C62*100)</f>
        <v>-44.77516120417677</v>
      </c>
      <c r="G62" s="18"/>
    </row>
    <row r="63" spans="1:7" ht="12.75" customHeight="1">
      <c r="A63" s="27" t="s">
        <v>16</v>
      </c>
      <c r="B63" s="15">
        <v>250410728</v>
      </c>
      <c r="C63" s="15">
        <v>356885137</v>
      </c>
      <c r="D63" s="16">
        <f>(B63/$B$62)*100</f>
        <v>19.455761005675985</v>
      </c>
      <c r="E63" s="16">
        <f>(C63/$C$62)*100</f>
        <v>15.312926933596</v>
      </c>
      <c r="F63" s="28">
        <f t="shared" si="12"/>
        <v>-29.83436348597504</v>
      </c>
      <c r="G63" s="18"/>
    </row>
    <row r="64" spans="1:7" ht="12.75" customHeight="1">
      <c r="A64" s="27" t="s">
        <v>1</v>
      </c>
      <c r="B64" s="15">
        <v>133379573</v>
      </c>
      <c r="C64" s="15">
        <v>243470542</v>
      </c>
      <c r="D64" s="16">
        <f aca="true" t="shared" si="13" ref="D64:D73">(B64/$B$62)*100</f>
        <v>10.362978918886867</v>
      </c>
      <c r="E64" s="16">
        <f aca="true" t="shared" si="14" ref="E64:E73">(C64/$C$62)*100</f>
        <v>10.446628995168874</v>
      </c>
      <c r="F64" s="28">
        <f t="shared" si="12"/>
        <v>-45.217367200012234</v>
      </c>
      <c r="G64" s="18"/>
    </row>
    <row r="65" spans="1:7" ht="12.75" customHeight="1">
      <c r="A65" s="27" t="s">
        <v>35</v>
      </c>
      <c r="B65" s="15">
        <v>87806636</v>
      </c>
      <c r="C65" s="15">
        <v>6158</v>
      </c>
      <c r="D65" s="16">
        <f t="shared" si="13"/>
        <v>6.822171471536895</v>
      </c>
      <c r="E65" s="16">
        <f t="shared" si="14"/>
        <v>0.0002642222784892389</v>
      </c>
      <c r="F65" s="28">
        <f t="shared" si="12"/>
        <v>1425795.3556349464</v>
      </c>
      <c r="G65" s="18"/>
    </row>
    <row r="66" spans="1:7" ht="12.75" customHeight="1">
      <c r="A66" s="27" t="s">
        <v>2</v>
      </c>
      <c r="B66" s="15">
        <v>60878362</v>
      </c>
      <c r="C66" s="15">
        <v>108077874</v>
      </c>
      <c r="D66" s="16">
        <f t="shared" si="13"/>
        <v>4.729968523908554</v>
      </c>
      <c r="E66" s="16">
        <f t="shared" si="14"/>
        <v>4.637314407689651</v>
      </c>
      <c r="F66" s="28">
        <f t="shared" si="12"/>
        <v>-43.67176208517943</v>
      </c>
      <c r="G66" s="18"/>
    </row>
    <row r="67" spans="1:7" ht="12.75" customHeight="1">
      <c r="A67" s="27" t="s">
        <v>28</v>
      </c>
      <c r="B67" s="15">
        <v>56233070</v>
      </c>
      <c r="C67" s="15">
        <v>240957435</v>
      </c>
      <c r="D67" s="16">
        <f t="shared" si="13"/>
        <v>4.369050716291388</v>
      </c>
      <c r="E67" s="16">
        <f t="shared" si="14"/>
        <v>10.33879871624272</v>
      </c>
      <c r="F67" s="28">
        <f t="shared" si="12"/>
        <v>-76.66265413225369</v>
      </c>
      <c r="G67" s="18"/>
    </row>
    <row r="68" spans="1:7" ht="12.75" customHeight="1">
      <c r="A68" s="27" t="s">
        <v>21</v>
      </c>
      <c r="B68" s="15">
        <v>49915877</v>
      </c>
      <c r="C68" s="15">
        <v>221275389</v>
      </c>
      <c r="D68" s="16">
        <f t="shared" si="13"/>
        <v>3.8782338961960074</v>
      </c>
      <c r="E68" s="16">
        <f t="shared" si="14"/>
        <v>9.494298060274872</v>
      </c>
      <c r="F68" s="28">
        <f t="shared" si="12"/>
        <v>-77.44174025607519</v>
      </c>
      <c r="G68" s="18"/>
    </row>
    <row r="69" spans="1:7" ht="12.75" customHeight="1">
      <c r="A69" s="27" t="s">
        <v>41</v>
      </c>
      <c r="B69" s="15">
        <v>45587408</v>
      </c>
      <c r="C69" s="15">
        <v>59713307</v>
      </c>
      <c r="D69" s="16">
        <f t="shared" si="13"/>
        <v>3.5419317774446206</v>
      </c>
      <c r="E69" s="16">
        <f t="shared" si="14"/>
        <v>2.5621282935478105</v>
      </c>
      <c r="F69" s="28">
        <f t="shared" si="12"/>
        <v>-23.65619944646509</v>
      </c>
      <c r="G69" s="18"/>
    </row>
    <row r="70" spans="1:7" ht="12.75" customHeight="1">
      <c r="A70" s="27" t="s">
        <v>0</v>
      </c>
      <c r="B70" s="15">
        <v>33725231</v>
      </c>
      <c r="C70" s="15">
        <v>88463348</v>
      </c>
      <c r="D70" s="16">
        <f t="shared" si="13"/>
        <v>2.6202952223245597</v>
      </c>
      <c r="E70" s="16">
        <f t="shared" si="14"/>
        <v>3.795710843024757</v>
      </c>
      <c r="F70" s="28">
        <f t="shared" si="12"/>
        <v>-61.87660566498116</v>
      </c>
      <c r="G70" s="18"/>
    </row>
    <row r="71" spans="1:7" ht="12.75" customHeight="1">
      <c r="A71" s="27" t="s">
        <v>13</v>
      </c>
      <c r="B71" s="15">
        <v>23011869</v>
      </c>
      <c r="C71" s="15">
        <v>30675505</v>
      </c>
      <c r="D71" s="16">
        <f t="shared" si="13"/>
        <v>1.7879163050790858</v>
      </c>
      <c r="E71" s="16">
        <f t="shared" si="14"/>
        <v>1.3161987373998116</v>
      </c>
      <c r="F71" s="28">
        <f t="shared" si="12"/>
        <v>-24.982917151649175</v>
      </c>
      <c r="G71" s="18"/>
    </row>
    <row r="72" spans="1:7" ht="12.75" customHeight="1">
      <c r="A72" s="27" t="s">
        <v>44</v>
      </c>
      <c r="B72" s="15">
        <v>22507578</v>
      </c>
      <c r="C72" s="15">
        <v>43602117</v>
      </c>
      <c r="D72" s="16">
        <f t="shared" si="13"/>
        <v>1.7487352154681273</v>
      </c>
      <c r="E72" s="16">
        <f t="shared" si="14"/>
        <v>1.8708429198919092</v>
      </c>
      <c r="F72" s="28">
        <f t="shared" si="12"/>
        <v>-48.379621108764056</v>
      </c>
      <c r="G72" s="18"/>
    </row>
    <row r="73" spans="1:7" ht="12.75" customHeight="1">
      <c r="A73" s="29" t="s">
        <v>18</v>
      </c>
      <c r="B73" s="30">
        <f>B62-SUM(B63:B72)</f>
        <v>523621197</v>
      </c>
      <c r="C73" s="30">
        <f>C62-SUM(C63:C72)</f>
        <v>937486653</v>
      </c>
      <c r="D73" s="31">
        <f t="shared" si="13"/>
        <v>40.68295694718791</v>
      </c>
      <c r="E73" s="31">
        <f t="shared" si="14"/>
        <v>40.2248878708851</v>
      </c>
      <c r="F73" s="32">
        <f t="shared" si="12"/>
        <v>-44.14627714171841</v>
      </c>
      <c r="G73" s="18"/>
    </row>
    <row r="74" spans="1:7" ht="12.75" customHeight="1">
      <c r="A74" s="21"/>
      <c r="B74" s="20"/>
      <c r="C74" s="20"/>
      <c r="D74" s="20"/>
      <c r="E74" s="20"/>
      <c r="F74" s="17"/>
      <c r="G74" s="18"/>
    </row>
    <row r="75" spans="1:7" ht="12.75" customHeight="1">
      <c r="A75" s="23" t="s">
        <v>82</v>
      </c>
      <c r="B75" s="24">
        <v>1210872581</v>
      </c>
      <c r="C75" s="24">
        <v>1705974258</v>
      </c>
      <c r="D75" s="25">
        <f>(B75/$B$8)*100</f>
        <v>2.8359026112605665</v>
      </c>
      <c r="E75" s="25">
        <f>(C75/$C$8)*100</f>
        <v>2.7082933532758604</v>
      </c>
      <c r="F75" s="26">
        <f aca="true" t="shared" si="15" ref="F75:F86">IF(C75=0,0,(B75-C75)/C75*100)</f>
        <v>-29.021638203406</v>
      </c>
      <c r="G75" s="18"/>
    </row>
    <row r="76" spans="1:7" ht="12.75" customHeight="1">
      <c r="A76" s="27" t="s">
        <v>14</v>
      </c>
      <c r="B76" s="15">
        <v>80046690</v>
      </c>
      <c r="C76" s="15">
        <v>102726308</v>
      </c>
      <c r="D76" s="16">
        <f>(B76/$B$75)*100</f>
        <v>6.610661704297027</v>
      </c>
      <c r="E76" s="16">
        <f>(C76/$C$75)*100</f>
        <v>6.0215626067201775</v>
      </c>
      <c r="F76" s="28">
        <f t="shared" si="15"/>
        <v>-22.07771158289851</v>
      </c>
      <c r="G76" s="18"/>
    </row>
    <row r="77" spans="1:7" ht="12.75" customHeight="1">
      <c r="A77" s="27" t="s">
        <v>1</v>
      </c>
      <c r="B77" s="15">
        <v>71801061</v>
      </c>
      <c r="C77" s="15">
        <v>140197212</v>
      </c>
      <c r="D77" s="16">
        <f aca="true" t="shared" si="16" ref="D77:D86">(B77/$B$75)*100</f>
        <v>5.929695834775864</v>
      </c>
      <c r="E77" s="16">
        <f aca="true" t="shared" si="17" ref="E77:E86">(C77/$C$75)*100</f>
        <v>8.218014506523696</v>
      </c>
      <c r="F77" s="28">
        <f t="shared" si="15"/>
        <v>-48.78567128710092</v>
      </c>
      <c r="G77" s="18"/>
    </row>
    <row r="78" spans="1:7" ht="12.75" customHeight="1">
      <c r="A78" s="27" t="s">
        <v>40</v>
      </c>
      <c r="B78" s="15">
        <v>48602509</v>
      </c>
      <c r="C78" s="15">
        <v>92114403</v>
      </c>
      <c r="D78" s="16">
        <f t="shared" si="16"/>
        <v>4.013841733856223</v>
      </c>
      <c r="E78" s="16">
        <f t="shared" si="17"/>
        <v>5.399518929904041</v>
      </c>
      <c r="F78" s="28">
        <f t="shared" si="15"/>
        <v>-47.236797485405184</v>
      </c>
      <c r="G78" s="18"/>
    </row>
    <row r="79" spans="1:7" ht="12.75" customHeight="1">
      <c r="A79" s="27" t="s">
        <v>43</v>
      </c>
      <c r="B79" s="15">
        <v>34544825</v>
      </c>
      <c r="C79" s="15">
        <v>43852324</v>
      </c>
      <c r="D79" s="16">
        <f t="shared" si="16"/>
        <v>2.852886880258791</v>
      </c>
      <c r="E79" s="16">
        <f t="shared" si="17"/>
        <v>2.5705149883920466</v>
      </c>
      <c r="F79" s="28">
        <f t="shared" si="15"/>
        <v>-21.22464250697409</v>
      </c>
      <c r="G79" s="18"/>
    </row>
    <row r="80" spans="1:7" ht="12.75" customHeight="1">
      <c r="A80" s="27" t="s">
        <v>41</v>
      </c>
      <c r="B80" s="15">
        <v>33698580</v>
      </c>
      <c r="C80" s="15">
        <v>10593468</v>
      </c>
      <c r="D80" s="16">
        <f t="shared" si="16"/>
        <v>2.7829996755042554</v>
      </c>
      <c r="E80" s="16">
        <f t="shared" si="17"/>
        <v>0.6209629453857797</v>
      </c>
      <c r="F80" s="28">
        <f t="shared" si="15"/>
        <v>218.10715810912913</v>
      </c>
      <c r="G80" s="18"/>
    </row>
    <row r="81" spans="1:7" ht="12.75" customHeight="1">
      <c r="A81" s="27" t="s">
        <v>22</v>
      </c>
      <c r="B81" s="15">
        <v>27958793</v>
      </c>
      <c r="C81" s="15">
        <v>46811037</v>
      </c>
      <c r="D81" s="16">
        <f t="shared" si="16"/>
        <v>2.3089789494539725</v>
      </c>
      <c r="E81" s="16">
        <f t="shared" si="17"/>
        <v>2.7439474412045906</v>
      </c>
      <c r="F81" s="28">
        <f t="shared" si="15"/>
        <v>-40.27307491607161</v>
      </c>
      <c r="G81" s="18"/>
    </row>
    <row r="82" spans="1:7" ht="12.75" customHeight="1">
      <c r="A82" s="27" t="s">
        <v>33</v>
      </c>
      <c r="B82" s="15">
        <v>27705212</v>
      </c>
      <c r="C82" s="15">
        <v>23915737</v>
      </c>
      <c r="D82" s="16">
        <f t="shared" si="16"/>
        <v>2.2880369441613446</v>
      </c>
      <c r="E82" s="16">
        <f t="shared" si="17"/>
        <v>1.4018814696557982</v>
      </c>
      <c r="F82" s="28">
        <f t="shared" si="15"/>
        <v>15.845110690086614</v>
      </c>
      <c r="G82" s="18"/>
    </row>
    <row r="83" spans="1:7" ht="12.75" customHeight="1">
      <c r="A83" s="27" t="s">
        <v>25</v>
      </c>
      <c r="B83" s="15">
        <v>26066302</v>
      </c>
      <c r="C83" s="15">
        <v>36934511</v>
      </c>
      <c r="D83" s="16">
        <f t="shared" si="16"/>
        <v>2.152687442841684</v>
      </c>
      <c r="E83" s="16">
        <f t="shared" si="17"/>
        <v>2.165009866168801</v>
      </c>
      <c r="F83" s="28">
        <f t="shared" si="15"/>
        <v>-29.425620390642237</v>
      </c>
      <c r="G83" s="18"/>
    </row>
    <row r="84" spans="1:7" ht="12.75" customHeight="1">
      <c r="A84" s="27" t="s">
        <v>57</v>
      </c>
      <c r="B84" s="15">
        <v>18072562</v>
      </c>
      <c r="C84" s="15">
        <v>24807636</v>
      </c>
      <c r="D84" s="16">
        <f t="shared" si="16"/>
        <v>1.4925238446703255</v>
      </c>
      <c r="E84" s="16">
        <f t="shared" si="17"/>
        <v>1.4541623874842782</v>
      </c>
      <c r="F84" s="28">
        <f t="shared" si="15"/>
        <v>-27.149197126239677</v>
      </c>
      <c r="G84" s="18"/>
    </row>
    <row r="85" spans="1:7" ht="12.75" customHeight="1">
      <c r="A85" s="27" t="s">
        <v>20</v>
      </c>
      <c r="B85" s="15">
        <v>16998131</v>
      </c>
      <c r="C85" s="15">
        <v>16621478</v>
      </c>
      <c r="D85" s="16">
        <f t="shared" si="16"/>
        <v>1.4037918825416031</v>
      </c>
      <c r="E85" s="16">
        <f t="shared" si="17"/>
        <v>0.9743100121268066</v>
      </c>
      <c r="F85" s="28">
        <f t="shared" si="15"/>
        <v>2.266062019274098</v>
      </c>
      <c r="G85" s="18"/>
    </row>
    <row r="86" spans="1:7" ht="12.75" customHeight="1">
      <c r="A86" s="29" t="s">
        <v>18</v>
      </c>
      <c r="B86" s="30">
        <f>B75-SUM(B76:B85)</f>
        <v>825377916</v>
      </c>
      <c r="C86" s="30">
        <f>C75-SUM(C76:C85)</f>
        <v>1167400144</v>
      </c>
      <c r="D86" s="31">
        <f t="shared" si="16"/>
        <v>68.16389510763891</v>
      </c>
      <c r="E86" s="31">
        <f t="shared" si="17"/>
        <v>68.43011484643398</v>
      </c>
      <c r="F86" s="32">
        <f t="shared" si="15"/>
        <v>-29.297771613089672</v>
      </c>
      <c r="G86" s="18"/>
    </row>
    <row r="87" spans="1:7" ht="12.75" customHeight="1">
      <c r="A87" s="21"/>
      <c r="B87" s="20"/>
      <c r="C87" s="20"/>
      <c r="D87" s="20"/>
      <c r="E87" s="20"/>
      <c r="F87" s="17"/>
      <c r="G87" s="18"/>
    </row>
    <row r="88" spans="1:7" ht="12.75" customHeight="1">
      <c r="A88" s="23" t="s">
        <v>83</v>
      </c>
      <c r="B88" s="24">
        <v>1190976857</v>
      </c>
      <c r="C88" s="24">
        <v>1455190858</v>
      </c>
      <c r="D88" s="25">
        <f>(B88/$B$8)*100</f>
        <v>2.789306184411159</v>
      </c>
      <c r="E88" s="25">
        <f>(C88/$C$8)*100</f>
        <v>2.310166000446882</v>
      </c>
      <c r="F88" s="26">
        <f aca="true" t="shared" si="18" ref="F88:F99">IF(C88=0,0,(B88-C88)/C88*100)</f>
        <v>-18.156656190318095</v>
      </c>
      <c r="G88" s="18"/>
    </row>
    <row r="89" spans="1:7" ht="12.75" customHeight="1">
      <c r="A89" s="27" t="s">
        <v>14</v>
      </c>
      <c r="B89" s="15">
        <v>105024542</v>
      </c>
      <c r="C89" s="15">
        <v>116863615</v>
      </c>
      <c r="D89" s="16">
        <f>(B89/$B$88)*100</f>
        <v>8.81835288256991</v>
      </c>
      <c r="E89" s="16">
        <f>(C89/$C$88)*100</f>
        <v>8.03081014133199</v>
      </c>
      <c r="F89" s="28">
        <f t="shared" si="18"/>
        <v>-10.13067497526925</v>
      </c>
      <c r="G89" s="18"/>
    </row>
    <row r="90" spans="1:7" ht="12.75" customHeight="1">
      <c r="A90" s="27" t="s">
        <v>1</v>
      </c>
      <c r="B90" s="15">
        <v>96618409</v>
      </c>
      <c r="C90" s="15">
        <v>120867513</v>
      </c>
      <c r="D90" s="16">
        <f aca="true" t="shared" si="19" ref="D90:D99">(B90/$B$88)*100</f>
        <v>8.11253454944339</v>
      </c>
      <c r="E90" s="16">
        <f aca="true" t="shared" si="20" ref="E90:E99">(C90/$C$88)*100</f>
        <v>8.305956042502844</v>
      </c>
      <c r="F90" s="28">
        <f t="shared" si="18"/>
        <v>-20.062548982868538</v>
      </c>
      <c r="G90" s="18"/>
    </row>
    <row r="91" spans="1:7" ht="12.75" customHeight="1">
      <c r="A91" s="27" t="s">
        <v>58</v>
      </c>
      <c r="B91" s="15">
        <v>44744509</v>
      </c>
      <c r="C91" s="15">
        <v>34782647</v>
      </c>
      <c r="D91" s="16">
        <f t="shared" si="19"/>
        <v>3.756958729887393</v>
      </c>
      <c r="E91" s="16">
        <f t="shared" si="20"/>
        <v>2.3902463933703464</v>
      </c>
      <c r="F91" s="28">
        <f t="shared" si="18"/>
        <v>28.64032170984572</v>
      </c>
      <c r="G91" s="18"/>
    </row>
    <row r="92" spans="1:7" ht="12.75" customHeight="1">
      <c r="A92" s="27" t="s">
        <v>20</v>
      </c>
      <c r="B92" s="15">
        <v>44707832</v>
      </c>
      <c r="C92" s="15">
        <v>66155208</v>
      </c>
      <c r="D92" s="16">
        <f t="shared" si="19"/>
        <v>3.753879157032184</v>
      </c>
      <c r="E92" s="16">
        <f t="shared" si="20"/>
        <v>4.54615335413274</v>
      </c>
      <c r="F92" s="28">
        <f t="shared" si="18"/>
        <v>-32.419784697827566</v>
      </c>
      <c r="G92" s="18"/>
    </row>
    <row r="93" spans="1:7" ht="12.75" customHeight="1">
      <c r="A93" s="27" t="s">
        <v>27</v>
      </c>
      <c r="B93" s="15">
        <v>38088635</v>
      </c>
      <c r="C93" s="15">
        <v>32748180</v>
      </c>
      <c r="D93" s="16">
        <f t="shared" si="19"/>
        <v>3.1981003473017107</v>
      </c>
      <c r="E93" s="16">
        <f t="shared" si="20"/>
        <v>2.2504388218194813</v>
      </c>
      <c r="F93" s="28">
        <f t="shared" si="18"/>
        <v>16.307639081011523</v>
      </c>
      <c r="G93" s="18"/>
    </row>
    <row r="94" spans="1:7" ht="12.75" customHeight="1">
      <c r="A94" s="27" t="s">
        <v>41</v>
      </c>
      <c r="B94" s="15">
        <v>28895931</v>
      </c>
      <c r="C94" s="15">
        <v>24119134</v>
      </c>
      <c r="D94" s="16">
        <f t="shared" si="19"/>
        <v>2.4262378257111674</v>
      </c>
      <c r="E94" s="16">
        <f t="shared" si="20"/>
        <v>1.6574550250507414</v>
      </c>
      <c r="F94" s="28">
        <f t="shared" si="18"/>
        <v>19.805010412065375</v>
      </c>
      <c r="G94" s="18"/>
    </row>
    <row r="95" spans="1:7" ht="12.75" customHeight="1">
      <c r="A95" s="27" t="s">
        <v>22</v>
      </c>
      <c r="B95" s="15">
        <v>28797605</v>
      </c>
      <c r="C95" s="15">
        <v>26149395</v>
      </c>
      <c r="D95" s="16">
        <f t="shared" si="19"/>
        <v>2.417981913816483</v>
      </c>
      <c r="E95" s="16">
        <f t="shared" si="20"/>
        <v>1.7969735623504033</v>
      </c>
      <c r="F95" s="28">
        <f t="shared" si="18"/>
        <v>10.127232389124108</v>
      </c>
      <c r="G95" s="18"/>
    </row>
    <row r="96" spans="1:7" ht="12.75" customHeight="1">
      <c r="A96" s="27" t="s">
        <v>3</v>
      </c>
      <c r="B96" s="15">
        <v>28377527</v>
      </c>
      <c r="C96" s="15">
        <v>21562328</v>
      </c>
      <c r="D96" s="16">
        <f t="shared" si="19"/>
        <v>2.3827101956860277</v>
      </c>
      <c r="E96" s="16">
        <f t="shared" si="20"/>
        <v>1.481752574341695</v>
      </c>
      <c r="F96" s="28">
        <f t="shared" si="18"/>
        <v>31.606972122861688</v>
      </c>
      <c r="G96" s="18"/>
    </row>
    <row r="97" spans="1:7" ht="12.75" customHeight="1">
      <c r="A97" s="27" t="s">
        <v>25</v>
      </c>
      <c r="B97" s="15">
        <v>27123356</v>
      </c>
      <c r="C97" s="15">
        <v>29244964</v>
      </c>
      <c r="D97" s="16">
        <f t="shared" si="19"/>
        <v>2.2774041191969188</v>
      </c>
      <c r="E97" s="16">
        <f t="shared" si="20"/>
        <v>2.0096995414191916</v>
      </c>
      <c r="F97" s="28">
        <f t="shared" si="18"/>
        <v>-7.254609716736188</v>
      </c>
      <c r="G97" s="18"/>
    </row>
    <row r="98" spans="1:7" ht="12.75" customHeight="1">
      <c r="A98" s="27" t="s">
        <v>38</v>
      </c>
      <c r="B98" s="15">
        <v>22316635</v>
      </c>
      <c r="C98" s="15">
        <v>31939916</v>
      </c>
      <c r="D98" s="16">
        <f t="shared" si="19"/>
        <v>1.8738092909894386</v>
      </c>
      <c r="E98" s="16">
        <f t="shared" si="20"/>
        <v>2.1948953172986467</v>
      </c>
      <c r="F98" s="28">
        <f t="shared" si="18"/>
        <v>-30.12932469828662</v>
      </c>
      <c r="G98" s="18"/>
    </row>
    <row r="99" spans="1:7" ht="12.75" customHeight="1">
      <c r="A99" s="29" t="s">
        <v>18</v>
      </c>
      <c r="B99" s="30">
        <f>B88-SUM(B89:B93)</f>
        <v>861792930</v>
      </c>
      <c r="C99" s="30">
        <f>C88-SUM(C89:C98)</f>
        <v>950757958</v>
      </c>
      <c r="D99" s="31">
        <f t="shared" si="19"/>
        <v>72.36017433376541</v>
      </c>
      <c r="E99" s="31">
        <f t="shared" si="20"/>
        <v>65.33561922638191</v>
      </c>
      <c r="F99" s="32">
        <f t="shared" si="18"/>
        <v>-9.357274083421345</v>
      </c>
      <c r="G99" s="18"/>
    </row>
    <row r="100" spans="1:7" ht="12.75" customHeight="1">
      <c r="A100" s="21"/>
      <c r="B100" s="20"/>
      <c r="C100" s="20"/>
      <c r="D100" s="20"/>
      <c r="E100" s="20"/>
      <c r="F100" s="17"/>
      <c r="G100" s="18"/>
    </row>
    <row r="101" spans="1:7" ht="12.75" customHeight="1">
      <c r="A101" s="23" t="s">
        <v>84</v>
      </c>
      <c r="B101" s="24">
        <v>1103296314</v>
      </c>
      <c r="C101" s="24">
        <v>1780131811</v>
      </c>
      <c r="D101" s="25">
        <f>(B101/$B$8)*100</f>
        <v>2.583955526751462</v>
      </c>
      <c r="E101" s="25">
        <f>(C101/$C$8)*100</f>
        <v>2.8260210428604373</v>
      </c>
      <c r="F101" s="26">
        <f aca="true" t="shared" si="21" ref="F101:F112">IF(C101=0,0,(B101-C101)/C101*100)</f>
        <v>-38.021650577649275</v>
      </c>
      <c r="G101" s="18"/>
    </row>
    <row r="102" spans="1:7" ht="12.75" customHeight="1">
      <c r="A102" s="27" t="s">
        <v>1</v>
      </c>
      <c r="B102" s="15">
        <v>125933969</v>
      </c>
      <c r="C102" s="15">
        <v>175338842</v>
      </c>
      <c r="D102" s="16">
        <f>(B102/$B$101)*100</f>
        <v>11.4143378711587</v>
      </c>
      <c r="E102" s="16">
        <f>(C102/$C$101)*100</f>
        <v>9.849767355233224</v>
      </c>
      <c r="F102" s="28">
        <f t="shared" si="21"/>
        <v>-28.176798954791778</v>
      </c>
      <c r="G102" s="18"/>
    </row>
    <row r="103" spans="1:7" ht="12.75" customHeight="1">
      <c r="A103" s="27" t="s">
        <v>22</v>
      </c>
      <c r="B103" s="15">
        <v>53821688</v>
      </c>
      <c r="C103" s="15">
        <v>84229703</v>
      </c>
      <c r="D103" s="16">
        <f aca="true" t="shared" si="22" ref="D103:D112">(B103/$B$101)*100</f>
        <v>4.878262287025097</v>
      </c>
      <c r="E103" s="16">
        <f aca="true" t="shared" si="23" ref="E103:E112">(C103/$C$101)*100</f>
        <v>4.731655402117861</v>
      </c>
      <c r="F103" s="28">
        <f t="shared" si="21"/>
        <v>-36.101296712396106</v>
      </c>
      <c r="G103" s="18"/>
    </row>
    <row r="104" spans="1:7" ht="12.75" customHeight="1">
      <c r="A104" s="27" t="s">
        <v>2</v>
      </c>
      <c r="B104" s="15">
        <v>53097525</v>
      </c>
      <c r="C104" s="15">
        <v>96099542</v>
      </c>
      <c r="D104" s="16">
        <f t="shared" si="22"/>
        <v>4.812625976016811</v>
      </c>
      <c r="E104" s="16">
        <f t="shared" si="23"/>
        <v>5.398450912801535</v>
      </c>
      <c r="F104" s="28">
        <f t="shared" si="21"/>
        <v>-44.74736934750428</v>
      </c>
      <c r="G104" s="18"/>
    </row>
    <row r="105" spans="1:7" ht="12.75" customHeight="1">
      <c r="A105" s="27" t="s">
        <v>25</v>
      </c>
      <c r="B105" s="15">
        <v>42832806</v>
      </c>
      <c r="C105" s="15">
        <v>74208944</v>
      </c>
      <c r="D105" s="16">
        <f t="shared" si="22"/>
        <v>3.8822576905663437</v>
      </c>
      <c r="E105" s="16">
        <f t="shared" si="23"/>
        <v>4.168733098382904</v>
      </c>
      <c r="F105" s="28">
        <f t="shared" si="21"/>
        <v>-42.28080378020202</v>
      </c>
      <c r="G105" s="18"/>
    </row>
    <row r="106" spans="1:7" ht="12.75" customHeight="1">
      <c r="A106" s="27" t="s">
        <v>36</v>
      </c>
      <c r="B106" s="15">
        <v>40668098</v>
      </c>
      <c r="C106" s="15">
        <v>65925433</v>
      </c>
      <c r="D106" s="16">
        <f t="shared" si="22"/>
        <v>3.6860540077903314</v>
      </c>
      <c r="E106" s="16">
        <f t="shared" si="23"/>
        <v>3.7034017701737483</v>
      </c>
      <c r="F106" s="28">
        <f t="shared" si="21"/>
        <v>-38.31197437868933</v>
      </c>
      <c r="G106" s="18"/>
    </row>
    <row r="107" spans="1:7" ht="12.75" customHeight="1">
      <c r="A107" s="27" t="s">
        <v>27</v>
      </c>
      <c r="B107" s="15">
        <v>36913245</v>
      </c>
      <c r="C107" s="15">
        <v>33057909</v>
      </c>
      <c r="D107" s="16">
        <f t="shared" si="22"/>
        <v>3.345723585912388</v>
      </c>
      <c r="E107" s="16">
        <f t="shared" si="23"/>
        <v>1.8570483823571196</v>
      </c>
      <c r="F107" s="28">
        <f t="shared" si="21"/>
        <v>11.66237102292223</v>
      </c>
      <c r="G107" s="18"/>
    </row>
    <row r="108" spans="1:7" ht="12.75" customHeight="1">
      <c r="A108" s="27" t="s">
        <v>56</v>
      </c>
      <c r="B108" s="15">
        <v>29526940</v>
      </c>
      <c r="C108" s="15">
        <v>61665206</v>
      </c>
      <c r="D108" s="16">
        <f t="shared" si="22"/>
        <v>2.6762474980950586</v>
      </c>
      <c r="E108" s="16">
        <f t="shared" si="23"/>
        <v>3.4640808966477143</v>
      </c>
      <c r="F108" s="28">
        <f t="shared" si="21"/>
        <v>-52.11734150373226</v>
      </c>
      <c r="G108" s="18"/>
    </row>
    <row r="109" spans="1:7" ht="12.75" customHeight="1">
      <c r="A109" s="27" t="s">
        <v>62</v>
      </c>
      <c r="B109" s="15">
        <v>24205457</v>
      </c>
      <c r="C109" s="15">
        <v>41179743</v>
      </c>
      <c r="D109" s="16">
        <f t="shared" si="22"/>
        <v>2.193921677508659</v>
      </c>
      <c r="E109" s="16">
        <f t="shared" si="23"/>
        <v>2.3132974055930737</v>
      </c>
      <c r="F109" s="28">
        <f t="shared" si="21"/>
        <v>-41.219990129613</v>
      </c>
      <c r="G109" s="18"/>
    </row>
    <row r="110" spans="1:7" ht="12.75" customHeight="1">
      <c r="A110" s="27" t="s">
        <v>44</v>
      </c>
      <c r="B110" s="15">
        <v>23080766</v>
      </c>
      <c r="C110" s="15">
        <v>31422662</v>
      </c>
      <c r="D110" s="16">
        <f t="shared" si="22"/>
        <v>2.091982517037576</v>
      </c>
      <c r="E110" s="16">
        <f t="shared" si="23"/>
        <v>1.7651873757791074</v>
      </c>
      <c r="F110" s="28">
        <f t="shared" si="21"/>
        <v>-26.547387996599397</v>
      </c>
      <c r="G110" s="18"/>
    </row>
    <row r="111" spans="1:7" ht="12.75" customHeight="1">
      <c r="A111" s="27" t="s">
        <v>60</v>
      </c>
      <c r="B111" s="15">
        <v>22299519</v>
      </c>
      <c r="C111" s="15">
        <v>65265939</v>
      </c>
      <c r="D111" s="16">
        <f t="shared" si="22"/>
        <v>2.0211722559964973</v>
      </c>
      <c r="E111" s="16">
        <f t="shared" si="23"/>
        <v>3.666354288862265</v>
      </c>
      <c r="F111" s="28">
        <f t="shared" si="21"/>
        <v>-65.83283816693421</v>
      </c>
      <c r="G111" s="18"/>
    </row>
    <row r="112" spans="1:7" ht="12.75" customHeight="1">
      <c r="A112" s="29" t="s">
        <v>18</v>
      </c>
      <c r="B112" s="30">
        <f>B101-SUM(B102:B111)</f>
        <v>650916301</v>
      </c>
      <c r="C112" s="30">
        <f>C101-SUM(C102:C111)</f>
        <v>1051737888</v>
      </c>
      <c r="D112" s="31">
        <f t="shared" si="22"/>
        <v>58.99741463289254</v>
      </c>
      <c r="E112" s="31">
        <f t="shared" si="23"/>
        <v>59.08202311205145</v>
      </c>
      <c r="F112" s="32">
        <f t="shared" si="21"/>
        <v>-38.110406744232456</v>
      </c>
      <c r="G112" s="18"/>
    </row>
    <row r="113" spans="1:7" ht="12.75" customHeight="1">
      <c r="A113" s="21"/>
      <c r="B113" s="20"/>
      <c r="C113" s="20"/>
      <c r="D113" s="20"/>
      <c r="E113" s="20"/>
      <c r="F113" s="17"/>
      <c r="G113" s="18"/>
    </row>
    <row r="114" spans="1:7" ht="12.75" customHeight="1">
      <c r="A114" s="23" t="s">
        <v>85</v>
      </c>
      <c r="B114" s="24">
        <v>1058547650</v>
      </c>
      <c r="C114" s="24">
        <v>1567726578</v>
      </c>
      <c r="D114" s="25">
        <f>(B114/$B$8)*100</f>
        <v>2.479152713409022</v>
      </c>
      <c r="E114" s="25">
        <f>(C114/$C$8)*100</f>
        <v>2.488820362347642</v>
      </c>
      <c r="F114" s="26">
        <f aca="true" t="shared" si="24" ref="F114:F125">IF(C114=0,0,(B114-C114)/C114*100)</f>
        <v>-32.47880945219263</v>
      </c>
      <c r="G114" s="18"/>
    </row>
    <row r="115" spans="1:7" ht="12.75" customHeight="1">
      <c r="A115" s="27" t="s">
        <v>1</v>
      </c>
      <c r="B115" s="15">
        <v>128869881</v>
      </c>
      <c r="C115" s="15">
        <v>168087239</v>
      </c>
      <c r="D115" s="16">
        <f>(B115/$B$114)*100</f>
        <v>12.174216342551986</v>
      </c>
      <c r="E115" s="16">
        <f>(C115/$C$114)*100</f>
        <v>10.721719039453575</v>
      </c>
      <c r="F115" s="28">
        <f t="shared" si="24"/>
        <v>-23.331549874526765</v>
      </c>
      <c r="G115" s="18"/>
    </row>
    <row r="116" spans="1:7" ht="12.75" customHeight="1">
      <c r="A116" s="27" t="s">
        <v>2</v>
      </c>
      <c r="B116" s="15">
        <v>120072355</v>
      </c>
      <c r="C116" s="15">
        <v>343835670</v>
      </c>
      <c r="D116" s="16">
        <f aca="true" t="shared" si="25" ref="D116:D125">(B116/$B$114)*100</f>
        <v>11.343122343146291</v>
      </c>
      <c r="E116" s="16">
        <f aca="true" t="shared" si="26" ref="E116:E125">(C116/$C$114)*100</f>
        <v>21.932119721963407</v>
      </c>
      <c r="F116" s="28">
        <f t="shared" si="24"/>
        <v>-65.07856354752258</v>
      </c>
      <c r="G116" s="18"/>
    </row>
    <row r="117" spans="1:7" ht="12.75" customHeight="1">
      <c r="A117" s="27" t="s">
        <v>34</v>
      </c>
      <c r="B117" s="15">
        <v>71796567</v>
      </c>
      <c r="C117" s="15">
        <v>72263115</v>
      </c>
      <c r="D117" s="16">
        <f t="shared" si="25"/>
        <v>6.782554096643642</v>
      </c>
      <c r="E117" s="16">
        <f t="shared" si="26"/>
        <v>4.609420801692883</v>
      </c>
      <c r="F117" s="28">
        <f t="shared" si="24"/>
        <v>-0.6456239811970463</v>
      </c>
      <c r="G117" s="18"/>
    </row>
    <row r="118" spans="1:7" ht="12.75" customHeight="1">
      <c r="A118" s="27" t="s">
        <v>17</v>
      </c>
      <c r="B118" s="15">
        <v>70344851</v>
      </c>
      <c r="C118" s="15">
        <v>125780051</v>
      </c>
      <c r="D118" s="16">
        <f t="shared" si="25"/>
        <v>6.645411852739931</v>
      </c>
      <c r="E118" s="16">
        <f t="shared" si="26"/>
        <v>8.023085961868537</v>
      </c>
      <c r="F118" s="28">
        <f t="shared" si="24"/>
        <v>-44.07312571371115</v>
      </c>
      <c r="G118" s="18"/>
    </row>
    <row r="119" spans="1:7" ht="12.75" customHeight="1">
      <c r="A119" s="27" t="s">
        <v>32</v>
      </c>
      <c r="B119" s="15">
        <v>40844769</v>
      </c>
      <c r="C119" s="15">
        <v>35030802</v>
      </c>
      <c r="D119" s="16">
        <f t="shared" si="25"/>
        <v>3.8585668769847064</v>
      </c>
      <c r="E119" s="16">
        <f t="shared" si="26"/>
        <v>2.234496913657606</v>
      </c>
      <c r="F119" s="28">
        <f t="shared" si="24"/>
        <v>16.596728216499297</v>
      </c>
      <c r="G119" s="18"/>
    </row>
    <row r="120" spans="1:7" ht="12.75" customHeight="1">
      <c r="A120" s="27" t="s">
        <v>22</v>
      </c>
      <c r="B120" s="15">
        <v>40024286</v>
      </c>
      <c r="C120" s="15">
        <v>45000868</v>
      </c>
      <c r="D120" s="16">
        <f t="shared" si="25"/>
        <v>3.7810566203609257</v>
      </c>
      <c r="E120" s="16">
        <f t="shared" si="26"/>
        <v>2.8704538553788557</v>
      </c>
      <c r="F120" s="28">
        <f t="shared" si="24"/>
        <v>-11.058857798031807</v>
      </c>
      <c r="G120" s="18"/>
    </row>
    <row r="121" spans="1:7" ht="12.75" customHeight="1">
      <c r="A121" s="27" t="s">
        <v>27</v>
      </c>
      <c r="B121" s="15">
        <v>22835846</v>
      </c>
      <c r="C121" s="15">
        <v>19250300</v>
      </c>
      <c r="D121" s="16">
        <f t="shared" si="25"/>
        <v>2.157280874413164</v>
      </c>
      <c r="E121" s="16">
        <f t="shared" si="26"/>
        <v>1.2279118227719426</v>
      </c>
      <c r="F121" s="28">
        <f t="shared" si="24"/>
        <v>18.625922712892788</v>
      </c>
      <c r="G121" s="18"/>
    </row>
    <row r="122" spans="1:7" ht="12.75" customHeight="1">
      <c r="A122" s="27" t="s">
        <v>28</v>
      </c>
      <c r="B122" s="15">
        <v>20934453</v>
      </c>
      <c r="C122" s="15">
        <v>13738571</v>
      </c>
      <c r="D122" s="16">
        <f t="shared" si="25"/>
        <v>1.9776580676363504</v>
      </c>
      <c r="E122" s="16">
        <f t="shared" si="26"/>
        <v>0.8763371874148326</v>
      </c>
      <c r="F122" s="28">
        <f t="shared" si="24"/>
        <v>52.37722322066829</v>
      </c>
      <c r="G122" s="18"/>
    </row>
    <row r="123" spans="1:7" ht="12.75" customHeight="1">
      <c r="A123" s="27" t="s">
        <v>67</v>
      </c>
      <c r="B123" s="15">
        <v>20908339</v>
      </c>
      <c r="C123" s="15">
        <v>15547709</v>
      </c>
      <c r="D123" s="16">
        <f t="shared" si="25"/>
        <v>1.975191102639546</v>
      </c>
      <c r="E123" s="16">
        <f t="shared" si="26"/>
        <v>0.9917360092111674</v>
      </c>
      <c r="F123" s="28">
        <f t="shared" si="24"/>
        <v>34.4785845940389</v>
      </c>
      <c r="G123" s="18"/>
    </row>
    <row r="124" spans="1:7" ht="12.75" customHeight="1">
      <c r="A124" s="27" t="s">
        <v>14</v>
      </c>
      <c r="B124" s="15">
        <v>20551534</v>
      </c>
      <c r="C124" s="15">
        <v>28044013</v>
      </c>
      <c r="D124" s="16">
        <f t="shared" si="25"/>
        <v>1.9414840701786074</v>
      </c>
      <c r="E124" s="16">
        <f t="shared" si="26"/>
        <v>1.7888331673101228</v>
      </c>
      <c r="F124" s="28">
        <f t="shared" si="24"/>
        <v>-26.71685753390572</v>
      </c>
      <c r="G124" s="18"/>
    </row>
    <row r="125" spans="1:7" ht="12.75" customHeight="1">
      <c r="A125" s="29" t="s">
        <v>18</v>
      </c>
      <c r="B125" s="30">
        <f>B114-SUM(B115:B124)</f>
        <v>501364769</v>
      </c>
      <c r="C125" s="30">
        <f>C114-SUM(C115:C124)</f>
        <v>701148240</v>
      </c>
      <c r="D125" s="31">
        <f t="shared" si="25"/>
        <v>47.36345775270485</v>
      </c>
      <c r="E125" s="31">
        <f t="shared" si="26"/>
        <v>44.723885519277076</v>
      </c>
      <c r="F125" s="32">
        <f t="shared" si="24"/>
        <v>-28.49375632747791</v>
      </c>
      <c r="G125" s="18"/>
    </row>
    <row r="126" spans="1:7" ht="12.75" customHeight="1">
      <c r="A126" s="21"/>
      <c r="B126" s="20"/>
      <c r="C126" s="20"/>
      <c r="D126" s="16"/>
      <c r="E126" s="16"/>
      <c r="F126" s="17"/>
      <c r="G126" s="18"/>
    </row>
    <row r="127" spans="1:7" ht="12.75" customHeight="1">
      <c r="A127" s="23" t="s">
        <v>86</v>
      </c>
      <c r="B127" s="24">
        <v>939150895</v>
      </c>
      <c r="C127" s="24">
        <v>1153589046</v>
      </c>
      <c r="D127" s="25">
        <f>(B127/$B$8)*100</f>
        <v>2.199521665028269</v>
      </c>
      <c r="E127" s="25">
        <f>(C127/$C$8)*100</f>
        <v>1.8313626545317079</v>
      </c>
      <c r="F127" s="26">
        <f aca="true" t="shared" si="27" ref="F127:F138">IF(C127=0,0,(B127-C127)/C127*100)</f>
        <v>-18.58878183210488</v>
      </c>
      <c r="G127" s="18"/>
    </row>
    <row r="128" spans="1:7" ht="12.75" customHeight="1">
      <c r="A128" s="27" t="s">
        <v>51</v>
      </c>
      <c r="B128" s="15">
        <v>209018859</v>
      </c>
      <c r="C128" s="15">
        <v>307731399</v>
      </c>
      <c r="D128" s="16">
        <f>(B128/$B$127)*100</f>
        <v>22.25615288371737</v>
      </c>
      <c r="E128" s="16">
        <f>(C128/$C$127)*100</f>
        <v>26.675998707428782</v>
      </c>
      <c r="F128" s="28">
        <f t="shared" si="27"/>
        <v>-32.07750015785682</v>
      </c>
      <c r="G128" s="18"/>
    </row>
    <row r="129" spans="1:7" ht="12.75" customHeight="1">
      <c r="A129" s="27" t="s">
        <v>69</v>
      </c>
      <c r="B129" s="15">
        <v>176258740</v>
      </c>
      <c r="C129" s="15">
        <v>225127062</v>
      </c>
      <c r="D129" s="16">
        <f aca="true" t="shared" si="28" ref="D129:D138">(B129/$B$127)*100</f>
        <v>18.767882875733193</v>
      </c>
      <c r="E129" s="16">
        <f aca="true" t="shared" si="29" ref="E129:E138">(C129/$C$127)*100</f>
        <v>19.51536058535008</v>
      </c>
      <c r="F129" s="28">
        <f t="shared" si="27"/>
        <v>-21.706995847527207</v>
      </c>
      <c r="G129" s="18"/>
    </row>
    <row r="130" spans="1:7" ht="12.75" customHeight="1">
      <c r="A130" s="27" t="s">
        <v>55</v>
      </c>
      <c r="B130" s="15">
        <v>127885090</v>
      </c>
      <c r="C130" s="15">
        <v>139348220</v>
      </c>
      <c r="D130" s="16">
        <f t="shared" si="28"/>
        <v>13.617097175848404</v>
      </c>
      <c r="E130" s="16">
        <f t="shared" si="29"/>
        <v>12.079537377992752</v>
      </c>
      <c r="F130" s="28">
        <f t="shared" si="27"/>
        <v>-8.226247884615963</v>
      </c>
      <c r="G130" s="18"/>
    </row>
    <row r="131" spans="1:7" ht="12.75" customHeight="1">
      <c r="A131" s="27" t="s">
        <v>24</v>
      </c>
      <c r="B131" s="15">
        <v>37172050</v>
      </c>
      <c r="C131" s="15">
        <v>23496143</v>
      </c>
      <c r="D131" s="16">
        <f t="shared" si="28"/>
        <v>3.9580487222982415</v>
      </c>
      <c r="E131" s="16">
        <f t="shared" si="29"/>
        <v>2.0367862438943445</v>
      </c>
      <c r="F131" s="28">
        <f t="shared" si="27"/>
        <v>58.2049019705064</v>
      </c>
      <c r="G131" s="18"/>
    </row>
    <row r="132" spans="1:7" ht="12.75" customHeight="1">
      <c r="A132" s="27" t="s">
        <v>48</v>
      </c>
      <c r="B132" s="15">
        <v>30054687</v>
      </c>
      <c r="C132" s="15">
        <v>26858071</v>
      </c>
      <c r="D132" s="16">
        <f t="shared" si="28"/>
        <v>3.2001978766149177</v>
      </c>
      <c r="E132" s="16">
        <f t="shared" si="29"/>
        <v>2.3282182760948302</v>
      </c>
      <c r="F132" s="28">
        <f t="shared" si="27"/>
        <v>11.901882305695</v>
      </c>
      <c r="G132" s="18"/>
    </row>
    <row r="133" spans="1:7" ht="12.75" customHeight="1">
      <c r="A133" s="27" t="s">
        <v>39</v>
      </c>
      <c r="B133" s="15">
        <v>25584005</v>
      </c>
      <c r="C133" s="15">
        <v>35607326</v>
      </c>
      <c r="D133" s="16">
        <f t="shared" si="28"/>
        <v>2.7241634050724084</v>
      </c>
      <c r="E133" s="16">
        <f t="shared" si="29"/>
        <v>3.0866560430221006</v>
      </c>
      <c r="F133" s="28">
        <f t="shared" si="27"/>
        <v>-28.149603258610323</v>
      </c>
      <c r="G133" s="18"/>
    </row>
    <row r="134" spans="1:7" ht="12.75" customHeight="1">
      <c r="A134" s="27" t="s">
        <v>47</v>
      </c>
      <c r="B134" s="15">
        <v>25034526</v>
      </c>
      <c r="C134" s="15">
        <v>42579667</v>
      </c>
      <c r="D134" s="16">
        <f t="shared" si="28"/>
        <v>2.665655341786157</v>
      </c>
      <c r="E134" s="16">
        <f t="shared" si="29"/>
        <v>3.6910602738160883</v>
      </c>
      <c r="F134" s="28">
        <f t="shared" si="27"/>
        <v>-41.2054443732498</v>
      </c>
      <c r="G134" s="18"/>
    </row>
    <row r="135" spans="1:7" ht="12.75" customHeight="1">
      <c r="A135" s="27" t="s">
        <v>49</v>
      </c>
      <c r="B135" s="15">
        <v>21813050</v>
      </c>
      <c r="C135" s="15">
        <v>26131070</v>
      </c>
      <c r="D135" s="16">
        <f t="shared" si="28"/>
        <v>2.322635277901748</v>
      </c>
      <c r="E135" s="16">
        <f t="shared" si="29"/>
        <v>2.2651974800391788</v>
      </c>
      <c r="F135" s="28">
        <f t="shared" si="27"/>
        <v>-16.52446685114693</v>
      </c>
      <c r="G135" s="18"/>
    </row>
    <row r="136" spans="1:7" ht="12.75" customHeight="1">
      <c r="A136" s="27" t="s">
        <v>1</v>
      </c>
      <c r="B136" s="15">
        <v>18913154</v>
      </c>
      <c r="C136" s="15">
        <v>25817562</v>
      </c>
      <c r="D136" s="16">
        <f t="shared" si="28"/>
        <v>2.0138567828336043</v>
      </c>
      <c r="E136" s="16">
        <f t="shared" si="29"/>
        <v>2.238020730997822</v>
      </c>
      <c r="F136" s="28">
        <f t="shared" si="27"/>
        <v>-26.743067374061113</v>
      </c>
      <c r="G136" s="18"/>
    </row>
    <row r="137" spans="1:7" ht="12.75" customHeight="1">
      <c r="A137" s="27" t="s">
        <v>64</v>
      </c>
      <c r="B137" s="15">
        <v>18146508</v>
      </c>
      <c r="C137" s="15">
        <v>17641723</v>
      </c>
      <c r="D137" s="16">
        <f t="shared" si="28"/>
        <v>1.9322249594406231</v>
      </c>
      <c r="E137" s="16">
        <f t="shared" si="29"/>
        <v>1.5292900934844695</v>
      </c>
      <c r="F137" s="28">
        <f t="shared" si="27"/>
        <v>2.861313489617766</v>
      </c>
      <c r="G137" s="18"/>
    </row>
    <row r="138" spans="1:7" ht="12.75" customHeight="1">
      <c r="A138" s="29" t="s">
        <v>18</v>
      </c>
      <c r="B138" s="30">
        <f>B127-SUM(B128:B137)</f>
        <v>249270226</v>
      </c>
      <c r="C138" s="30">
        <f>C127-SUM(C128:C137)</f>
        <v>283250803</v>
      </c>
      <c r="D138" s="31">
        <f t="shared" si="28"/>
        <v>26.54208469875334</v>
      </c>
      <c r="E138" s="31">
        <f t="shared" si="29"/>
        <v>24.553874187879554</v>
      </c>
      <c r="F138" s="32">
        <f t="shared" si="27"/>
        <v>-11.996639246950343</v>
      </c>
      <c r="G138" s="18"/>
    </row>
    <row r="139" spans="1:7" ht="12.75" customHeight="1">
      <c r="A139" s="21"/>
      <c r="B139" s="20"/>
      <c r="C139" s="20"/>
      <c r="D139" s="20"/>
      <c r="E139" s="20"/>
      <c r="F139" s="17"/>
      <c r="G139" s="18"/>
    </row>
    <row r="140" spans="1:7" ht="12.75" customHeight="1">
      <c r="A140" s="23" t="s">
        <v>87</v>
      </c>
      <c r="B140" s="24">
        <v>809143063</v>
      </c>
      <c r="C140" s="24">
        <v>871109332</v>
      </c>
      <c r="D140" s="25">
        <f>(B140/$B$8)*100</f>
        <v>1.8950391323173195</v>
      </c>
      <c r="E140" s="25">
        <f>(C140/$C$8)*100</f>
        <v>1.3829163029681395</v>
      </c>
      <c r="F140" s="26">
        <f aca="true" t="shared" si="30" ref="F140:F151">IF(C140=0,0,(B140-C140)/C140*100)</f>
        <v>-7.1134892858661285</v>
      </c>
      <c r="G140" s="18"/>
    </row>
    <row r="141" spans="1:7" ht="12.75" customHeight="1">
      <c r="A141" s="27" t="s">
        <v>14</v>
      </c>
      <c r="B141" s="15">
        <v>172959713</v>
      </c>
      <c r="C141" s="15">
        <v>135135707</v>
      </c>
      <c r="D141" s="16">
        <f>(B141/$B$140)*100</f>
        <v>21.375665306791365</v>
      </c>
      <c r="E141" s="16">
        <f>(C141/$C$140)*100</f>
        <v>15.51305927233483</v>
      </c>
      <c r="F141" s="28">
        <f t="shared" si="30"/>
        <v>27.989645993416083</v>
      </c>
      <c r="G141" s="18"/>
    </row>
    <row r="142" spans="1:7" ht="12.75" customHeight="1">
      <c r="A142" s="27" t="s">
        <v>2</v>
      </c>
      <c r="B142" s="15">
        <v>55456251</v>
      </c>
      <c r="C142" s="15">
        <v>105894610</v>
      </c>
      <c r="D142" s="16">
        <f aca="true" t="shared" si="31" ref="D142:D151">(B142/$B$140)*100</f>
        <v>6.8537015931878535</v>
      </c>
      <c r="E142" s="16">
        <f aca="true" t="shared" si="32" ref="E142:E151">(C142/$C$140)*100</f>
        <v>12.156293832471537</v>
      </c>
      <c r="F142" s="28">
        <f t="shared" si="30"/>
        <v>-47.63071416005026</v>
      </c>
      <c r="G142" s="18"/>
    </row>
    <row r="143" spans="1:7" ht="12.75" customHeight="1">
      <c r="A143" s="27" t="s">
        <v>61</v>
      </c>
      <c r="B143" s="15">
        <v>46068915</v>
      </c>
      <c r="C143" s="15">
        <v>212803</v>
      </c>
      <c r="D143" s="16">
        <f t="shared" si="31"/>
        <v>5.693543837500588</v>
      </c>
      <c r="E143" s="16">
        <f t="shared" si="32"/>
        <v>0.024428965708749865</v>
      </c>
      <c r="F143" s="28">
        <f t="shared" si="30"/>
        <v>21548.621025079534</v>
      </c>
      <c r="G143" s="18"/>
    </row>
    <row r="144" spans="1:7" ht="12.75" customHeight="1">
      <c r="A144" s="27" t="s">
        <v>20</v>
      </c>
      <c r="B144" s="15">
        <v>28860534</v>
      </c>
      <c r="C144" s="15">
        <v>30246588</v>
      </c>
      <c r="D144" s="16">
        <f t="shared" si="31"/>
        <v>3.5668023764544095</v>
      </c>
      <c r="E144" s="16">
        <f t="shared" si="32"/>
        <v>3.4721919383593516</v>
      </c>
      <c r="F144" s="28">
        <f t="shared" si="30"/>
        <v>-4.582513571448125</v>
      </c>
      <c r="G144" s="18"/>
    </row>
    <row r="145" spans="1:7" ht="12.75" customHeight="1">
      <c r="A145" s="27" t="s">
        <v>15</v>
      </c>
      <c r="B145" s="15">
        <v>27265681</v>
      </c>
      <c r="C145" s="15">
        <v>0</v>
      </c>
      <c r="D145" s="16">
        <f t="shared" si="31"/>
        <v>3.3696984188320234</v>
      </c>
      <c r="E145" s="16">
        <f t="shared" si="32"/>
        <v>0</v>
      </c>
      <c r="F145" s="28">
        <f t="shared" si="30"/>
        <v>0</v>
      </c>
      <c r="G145" s="18"/>
    </row>
    <row r="146" spans="1:7" ht="12.75" customHeight="1">
      <c r="A146" s="27" t="s">
        <v>24</v>
      </c>
      <c r="B146" s="15">
        <v>23445052</v>
      </c>
      <c r="C146" s="15">
        <v>14115387</v>
      </c>
      <c r="D146" s="16">
        <f t="shared" si="31"/>
        <v>2.897516282605762</v>
      </c>
      <c r="E146" s="16">
        <f t="shared" si="32"/>
        <v>1.6203921231784026</v>
      </c>
      <c r="F146" s="28">
        <f t="shared" si="30"/>
        <v>66.0957081800166</v>
      </c>
      <c r="G146" s="18"/>
    </row>
    <row r="147" spans="1:7" ht="12.75" customHeight="1">
      <c r="A147" s="27" t="s">
        <v>66</v>
      </c>
      <c r="B147" s="15">
        <v>21392288</v>
      </c>
      <c r="C147" s="15">
        <v>27546341</v>
      </c>
      <c r="D147" s="16">
        <f t="shared" si="31"/>
        <v>2.64382023133034</v>
      </c>
      <c r="E147" s="16">
        <f t="shared" si="32"/>
        <v>3.162213971093126</v>
      </c>
      <c r="F147" s="28">
        <f t="shared" si="30"/>
        <v>-22.340727576123452</v>
      </c>
      <c r="G147" s="18"/>
    </row>
    <row r="148" spans="1:7" ht="12.75" customHeight="1">
      <c r="A148" s="27" t="s">
        <v>22</v>
      </c>
      <c r="B148" s="15">
        <v>20121847</v>
      </c>
      <c r="C148" s="15">
        <v>24055521</v>
      </c>
      <c r="D148" s="16">
        <f t="shared" si="31"/>
        <v>2.48680955446812</v>
      </c>
      <c r="E148" s="16">
        <f t="shared" si="32"/>
        <v>2.761481264902808</v>
      </c>
      <c r="F148" s="28">
        <f t="shared" si="30"/>
        <v>-16.352478917417752</v>
      </c>
      <c r="G148" s="18"/>
    </row>
    <row r="149" spans="1:7" ht="12.75" customHeight="1">
      <c r="A149" s="27" t="s">
        <v>33</v>
      </c>
      <c r="B149" s="15">
        <v>17894029</v>
      </c>
      <c r="C149" s="15">
        <v>24683080</v>
      </c>
      <c r="D149" s="16">
        <f t="shared" si="31"/>
        <v>2.2114790101092416</v>
      </c>
      <c r="E149" s="16">
        <f t="shared" si="32"/>
        <v>2.8335226237709508</v>
      </c>
      <c r="F149" s="28">
        <f t="shared" si="30"/>
        <v>-27.504877835343077</v>
      </c>
      <c r="G149" s="18"/>
    </row>
    <row r="150" spans="1:7" ht="12.75" customHeight="1">
      <c r="A150" s="27" t="s">
        <v>13</v>
      </c>
      <c r="B150" s="15">
        <v>14316718</v>
      </c>
      <c r="C150" s="15">
        <v>21488284</v>
      </c>
      <c r="D150" s="16">
        <f t="shared" si="31"/>
        <v>1.7693679467409584</v>
      </c>
      <c r="E150" s="16">
        <f t="shared" si="32"/>
        <v>2.4667723339232923</v>
      </c>
      <c r="F150" s="28">
        <f t="shared" si="30"/>
        <v>-33.37430759943418</v>
      </c>
      <c r="G150" s="18"/>
    </row>
    <row r="151" spans="1:7" ht="12.75" customHeight="1">
      <c r="A151" s="29" t="s">
        <v>18</v>
      </c>
      <c r="B151" s="30">
        <f>B140-SUM(B141:B150)</f>
        <v>381362035</v>
      </c>
      <c r="C151" s="30">
        <f>C140-SUM(C141:C150)</f>
        <v>487731011</v>
      </c>
      <c r="D151" s="31">
        <f t="shared" si="31"/>
        <v>47.131595441979336</v>
      </c>
      <c r="E151" s="31">
        <f t="shared" si="32"/>
        <v>55.98964367425695</v>
      </c>
      <c r="F151" s="32">
        <f t="shared" si="30"/>
        <v>-21.80894255255793</v>
      </c>
      <c r="G151" s="18"/>
    </row>
    <row r="152" spans="1:7" ht="12.75" customHeight="1">
      <c r="A152" s="21"/>
      <c r="B152" s="20"/>
      <c r="C152" s="20"/>
      <c r="D152" s="16"/>
      <c r="E152" s="16"/>
      <c r="F152" s="17"/>
      <c r="G152" s="18"/>
    </row>
    <row r="153" spans="1:7" ht="12.75" customHeight="1">
      <c r="A153" s="23" t="s">
        <v>88</v>
      </c>
      <c r="B153" s="24">
        <v>807032716</v>
      </c>
      <c r="C153" s="24">
        <v>1279303616</v>
      </c>
      <c r="D153" s="25">
        <f>(B153/$B$8)*100</f>
        <v>1.8900966316265997</v>
      </c>
      <c r="E153" s="25">
        <f>(C153/$C$8)*100</f>
        <v>2.0309388982788357</v>
      </c>
      <c r="F153" s="26">
        <f aca="true" t="shared" si="33" ref="F153:F164">IF(C153=0,0,(B153-C153)/C153*100)</f>
        <v>-36.91624834741341</v>
      </c>
      <c r="G153" s="18"/>
    </row>
    <row r="154" spans="1:7" ht="12.75" customHeight="1">
      <c r="A154" s="27" t="s">
        <v>17</v>
      </c>
      <c r="B154" s="15">
        <v>50433599</v>
      </c>
      <c r="C154" s="15">
        <v>52886852</v>
      </c>
      <c r="D154" s="16">
        <f>(B154/$B$153)*100</f>
        <v>6.249263257872684</v>
      </c>
      <c r="E154" s="16">
        <f>(C154/$C$153)*100</f>
        <v>4.134034433933782</v>
      </c>
      <c r="F154" s="28">
        <f t="shared" si="33"/>
        <v>-4.638682219164793</v>
      </c>
      <c r="G154" s="18"/>
    </row>
    <row r="155" spans="1:7" ht="12.75" customHeight="1">
      <c r="A155" s="27" t="s">
        <v>27</v>
      </c>
      <c r="B155" s="15">
        <v>38735972</v>
      </c>
      <c r="C155" s="15">
        <v>26173560</v>
      </c>
      <c r="D155" s="16">
        <f aca="true" t="shared" si="34" ref="D155:D164">(B155/$B$153)*100</f>
        <v>4.799801945080006</v>
      </c>
      <c r="E155" s="16">
        <f aca="true" t="shared" si="35" ref="E155:E164">(C155/$C$153)*100</f>
        <v>2.045922459113881</v>
      </c>
      <c r="F155" s="28">
        <f t="shared" si="33"/>
        <v>47.99657364149164</v>
      </c>
      <c r="G155" s="18"/>
    </row>
    <row r="156" spans="1:7" ht="12.75" customHeight="1">
      <c r="A156" s="27" t="s">
        <v>13</v>
      </c>
      <c r="B156" s="15">
        <v>37492670</v>
      </c>
      <c r="C156" s="15">
        <v>62645311</v>
      </c>
      <c r="D156" s="16">
        <f t="shared" si="34"/>
        <v>4.6457435066362285</v>
      </c>
      <c r="E156" s="16">
        <f t="shared" si="35"/>
        <v>4.896829041715145</v>
      </c>
      <c r="F156" s="28">
        <f t="shared" si="33"/>
        <v>-40.15087577743847</v>
      </c>
      <c r="G156" s="18"/>
    </row>
    <row r="157" spans="1:7" ht="12.75" customHeight="1">
      <c r="A157" s="27" t="s">
        <v>14</v>
      </c>
      <c r="B157" s="15">
        <v>35275310</v>
      </c>
      <c r="C157" s="15">
        <v>32117260</v>
      </c>
      <c r="D157" s="16">
        <f t="shared" si="34"/>
        <v>4.370988846008568</v>
      </c>
      <c r="E157" s="16">
        <f t="shared" si="35"/>
        <v>2.510526789599882</v>
      </c>
      <c r="F157" s="28">
        <f t="shared" si="33"/>
        <v>9.832874909005314</v>
      </c>
      <c r="G157" s="18"/>
    </row>
    <row r="158" spans="1:7" ht="12.75" customHeight="1">
      <c r="A158" s="27" t="s">
        <v>31</v>
      </c>
      <c r="B158" s="15">
        <v>34940163</v>
      </c>
      <c r="C158" s="15">
        <v>31431845</v>
      </c>
      <c r="D158" s="16">
        <f t="shared" si="34"/>
        <v>4.329460541968908</v>
      </c>
      <c r="E158" s="16">
        <f t="shared" si="35"/>
        <v>2.456949594051644</v>
      </c>
      <c r="F158" s="28">
        <f t="shared" si="33"/>
        <v>11.161667410869454</v>
      </c>
      <c r="G158" s="18"/>
    </row>
    <row r="159" spans="1:7" ht="12.75" customHeight="1">
      <c r="A159" s="27" t="s">
        <v>40</v>
      </c>
      <c r="B159" s="15">
        <v>29880690</v>
      </c>
      <c r="C159" s="15">
        <v>26966017</v>
      </c>
      <c r="D159" s="16">
        <f t="shared" si="34"/>
        <v>3.7025376304571025</v>
      </c>
      <c r="E159" s="16">
        <f t="shared" si="35"/>
        <v>2.107866863091865</v>
      </c>
      <c r="F159" s="28">
        <f t="shared" si="33"/>
        <v>10.808689321823094</v>
      </c>
      <c r="G159" s="18"/>
    </row>
    <row r="160" spans="1:7" ht="12.75" customHeight="1">
      <c r="A160" s="27" t="s">
        <v>50</v>
      </c>
      <c r="B160" s="15">
        <v>25361168</v>
      </c>
      <c r="C160" s="15">
        <v>37572309</v>
      </c>
      <c r="D160" s="16">
        <f t="shared" si="34"/>
        <v>3.1425204328395533</v>
      </c>
      <c r="E160" s="16">
        <f t="shared" si="35"/>
        <v>2.936934479828751</v>
      </c>
      <c r="F160" s="28">
        <f t="shared" si="33"/>
        <v>-32.50037414522488</v>
      </c>
      <c r="G160" s="18"/>
    </row>
    <row r="161" spans="1:7" ht="12.75" customHeight="1">
      <c r="A161" s="27" t="s">
        <v>0</v>
      </c>
      <c r="B161" s="15">
        <v>23308192</v>
      </c>
      <c r="C161" s="15">
        <v>24388391</v>
      </c>
      <c r="D161" s="16">
        <f t="shared" si="34"/>
        <v>2.8881347110096587</v>
      </c>
      <c r="E161" s="16">
        <f t="shared" si="35"/>
        <v>1.9063802130298988</v>
      </c>
      <c r="F161" s="28">
        <f t="shared" si="33"/>
        <v>-4.429152378277025</v>
      </c>
      <c r="G161" s="18"/>
    </row>
    <row r="162" spans="1:7" ht="12.75" customHeight="1">
      <c r="A162" s="27" t="s">
        <v>1</v>
      </c>
      <c r="B162" s="15">
        <v>21144410</v>
      </c>
      <c r="C162" s="15">
        <v>30489719</v>
      </c>
      <c r="D162" s="16">
        <f t="shared" si="34"/>
        <v>2.620018938612645</v>
      </c>
      <c r="E162" s="16">
        <f t="shared" si="35"/>
        <v>2.383305934468648</v>
      </c>
      <c r="F162" s="28">
        <f t="shared" si="33"/>
        <v>-30.650689171651596</v>
      </c>
      <c r="G162" s="18"/>
    </row>
    <row r="163" spans="1:7" ht="12.75" customHeight="1">
      <c r="A163" s="27" t="s">
        <v>24</v>
      </c>
      <c r="B163" s="15">
        <v>17106102</v>
      </c>
      <c r="C163" s="15">
        <v>28703846</v>
      </c>
      <c r="D163" s="16">
        <f t="shared" si="34"/>
        <v>2.1196293112855664</v>
      </c>
      <c r="E163" s="16">
        <f t="shared" si="35"/>
        <v>2.243708658445627</v>
      </c>
      <c r="F163" s="28">
        <f t="shared" si="33"/>
        <v>-40.404843309150976</v>
      </c>
      <c r="G163" s="18"/>
    </row>
    <row r="164" spans="1:7" ht="12.75" customHeight="1">
      <c r="A164" s="29" t="s">
        <v>18</v>
      </c>
      <c r="B164" s="30">
        <f>B153-SUM(B154:B163)</f>
        <v>493354440</v>
      </c>
      <c r="C164" s="30">
        <f>C153-SUM(C154:C163)</f>
        <v>925928506</v>
      </c>
      <c r="D164" s="31">
        <f t="shared" si="34"/>
        <v>61.13190087822908</v>
      </c>
      <c r="E164" s="31">
        <f t="shared" si="35"/>
        <v>72.37754153272088</v>
      </c>
      <c r="F164" s="32">
        <f t="shared" si="33"/>
        <v>-46.71786894959253</v>
      </c>
      <c r="G164" s="18"/>
    </row>
    <row r="165" spans="1:7" ht="12.75" customHeight="1">
      <c r="A165" s="22"/>
      <c r="B165" s="18"/>
      <c r="C165" s="18"/>
      <c r="D165" s="18"/>
      <c r="E165" s="18"/>
      <c r="F165" s="17"/>
      <c r="G165" s="18"/>
    </row>
    <row r="166" spans="1:7" ht="12.75" customHeight="1">
      <c r="A166" s="33" t="s">
        <v>72</v>
      </c>
      <c r="B166" s="34">
        <f>B10+B23+B36+B49+B62+B75+B88+B101+B114+B127+B140+B153</f>
        <v>28544216969</v>
      </c>
      <c r="C166" s="34">
        <f>C10+C23+C36+C49+C62+C75+C88+C101+C114+C127+C140+C153</f>
        <v>41098907365</v>
      </c>
      <c r="D166" s="35">
        <f>(B166/$B$8)*100</f>
        <v>66.85147612469991</v>
      </c>
      <c r="E166" s="35">
        <f>(C166/$C$8)*100</f>
        <v>65.24594208943205</v>
      </c>
      <c r="F166" s="36">
        <f>(B166-C166)/C166*100</f>
        <v>-30.54750406014839</v>
      </c>
      <c r="G166" s="18"/>
    </row>
  </sheetData>
  <sheetProtection/>
  <mergeCells count="1"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95" r:id="rId1"/>
  <headerFooter>
    <oddFooter>&amp;CBCI018A&amp;R&amp;P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2016-05-03T23:01:07Z</cp:lastPrinted>
  <dcterms:created xsi:type="dcterms:W3CDTF">2016-03-08T19:19:47Z</dcterms:created>
  <dcterms:modified xsi:type="dcterms:W3CDTF">2016-05-03T23:01:22Z</dcterms:modified>
  <cp:category/>
  <cp:version/>
  <cp:contentType/>
  <cp:contentStatus/>
</cp:coreProperties>
</file>