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I020A" sheetId="1" r:id="rId1"/>
  </sheets>
  <definedNames>
    <definedName name="_xlnm.Print_Titles" localSheetId="0">'BCI020A'!$1:$8</definedName>
  </definedNames>
  <calcPr fullCalcOnLoad="1"/>
</workbook>
</file>

<file path=xl/sharedStrings.xml><?xml version="1.0" encoding="utf-8"?>
<sst xmlns="http://schemas.openxmlformats.org/spreadsheetml/2006/main" count="160" uniqueCount="75">
  <si>
    <t>2016 (A)</t>
  </si>
  <si>
    <t>2015 (B)</t>
  </si>
  <si>
    <t>Var. % A/B</t>
  </si>
  <si>
    <t>DISCRIMINAÇÃO</t>
  </si>
  <si>
    <t>TOTAL GERAL</t>
  </si>
  <si>
    <t>MINISTÉRIO DO DESENVOLVIMENTO</t>
  </si>
  <si>
    <t>Secretaria de Comércio Exterior</t>
  </si>
  <si>
    <t>US$ F.O.B.</t>
  </si>
  <si>
    <t>IMPORTAÇÃO BRASILEIRA</t>
  </si>
  <si>
    <t>África do Sul</t>
  </si>
  <si>
    <t>Alemanha</t>
  </si>
  <si>
    <t>Angola</t>
  </si>
  <si>
    <t>Antilhas Holandesas</t>
  </si>
  <si>
    <t>Arábia Saudita</t>
  </si>
  <si>
    <t>Argélia</t>
  </si>
  <si>
    <t>Argentina</t>
  </si>
  <si>
    <t>Austrália</t>
  </si>
  <si>
    <t>Áustria</t>
  </si>
  <si>
    <t>Belarus</t>
  </si>
  <si>
    <t>Bélgica</t>
  </si>
  <si>
    <t>Canadá</t>
  </si>
  <si>
    <t>Cazaquistão</t>
  </si>
  <si>
    <t>Chile</t>
  </si>
  <si>
    <t>China</t>
  </si>
  <si>
    <t>Cingapura</t>
  </si>
  <si>
    <t>Colômbia</t>
  </si>
  <si>
    <t>Coreia do Sul</t>
  </si>
  <si>
    <t>Emirados Árabes Unidos</t>
  </si>
  <si>
    <t>Espanha</t>
  </si>
  <si>
    <t>Estados Unidos</t>
  </si>
  <si>
    <t>Filipinas</t>
  </si>
  <si>
    <t>França</t>
  </si>
  <si>
    <t>Hungria</t>
  </si>
  <si>
    <t>Índia</t>
  </si>
  <si>
    <t>Iraque</t>
  </si>
  <si>
    <t>Israel</t>
  </si>
  <si>
    <t>Itália</t>
  </si>
  <si>
    <t>Japão</t>
  </si>
  <si>
    <t>Letônia</t>
  </si>
  <si>
    <t>Malásia</t>
  </si>
  <si>
    <t>México</t>
  </si>
  <si>
    <t>Moçambique</t>
  </si>
  <si>
    <t>Nigéria</t>
  </si>
  <si>
    <t>Países Baixos (Holanda)</t>
  </si>
  <si>
    <t>Polônia</t>
  </si>
  <si>
    <t>Reino Unido</t>
  </si>
  <si>
    <t>Rússia</t>
  </si>
  <si>
    <t>Suécia</t>
  </si>
  <si>
    <t>Suíça</t>
  </si>
  <si>
    <t>Tailândia</t>
  </si>
  <si>
    <t>Taiwan (Formosa)</t>
  </si>
  <si>
    <t>Ucrânia</t>
  </si>
  <si>
    <t>Venezuela</t>
  </si>
  <si>
    <t>Vietnã</t>
  </si>
  <si>
    <t>Guiné Equatorial</t>
  </si>
  <si>
    <t>Part % 2016</t>
  </si>
  <si>
    <t>Part % 2015</t>
  </si>
  <si>
    <t>PRINCIPAIS PRODUTOS E PAÍSES</t>
  </si>
  <si>
    <t>1. MEDICAMENTOS PARA MEDICINA HUMANA E VETERINARIA</t>
  </si>
  <si>
    <t>2. PARTES E PECAS PARA VEICULOS AUTOMOVEIS E TRATORES</t>
  </si>
  <si>
    <t>DEMAIS PAÍSES</t>
  </si>
  <si>
    <t>5. CIRCUITOS INTEGRADOS E MICROCONJUNTOS ELETRONICOS</t>
  </si>
  <si>
    <t>12. CLORETO DE POTASSIO</t>
  </si>
  <si>
    <t>OUTROS PRODUTOS</t>
  </si>
  <si>
    <t>ORDEM DECRESCENTE (JANEIRO-ABRIL 2016)</t>
  </si>
  <si>
    <t>JANEIRO-ABRIL</t>
  </si>
  <si>
    <t>BCI020A</t>
  </si>
  <si>
    <t>3. OLEOS BRUTOS DE PETROLEO</t>
  </si>
  <si>
    <t>4. AUTOMOVEIS DE PASSAGEIROS</t>
  </si>
  <si>
    <t>6. NAFTAS</t>
  </si>
  <si>
    <t>7. COMPOSTOS HETEROCICLICOS, SEUS SAIS E SULFONAMIDAS</t>
  </si>
  <si>
    <t>8. OLEOS COMBUSTIVEIS (OLEO DIESEL,"FUEL-OIL",ETC.)</t>
  </si>
  <si>
    <t>9. INSTRUMENTOS E APARELHOS DE MEDIDA, DE VERIFICACAO, ETC</t>
  </si>
  <si>
    <t>10. PARTES DE MOTORES E TURBINAS PARA AVIACAO</t>
  </si>
  <si>
    <t>11. HULHAS,MESMO EM PO, MAS NAO AGLOMERADAS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</si>
</sst>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4" fontId="39" fillId="0" borderId="10" xfId="0" applyNumberFormat="1" applyFont="1" applyBorder="1" applyAlignment="1">
      <alignment vertical="center"/>
    </xf>
    <xf numFmtId="0" fontId="39" fillId="0" borderId="0" xfId="0" applyFont="1" applyAlignment="1">
      <alignment vertical="center" shrinkToFit="1"/>
    </xf>
    <xf numFmtId="0" fontId="39" fillId="0" borderId="0" xfId="0" applyFont="1" applyAlignment="1">
      <alignment horizontal="left" vertical="center" shrinkToFit="1"/>
    </xf>
    <xf numFmtId="0" fontId="40" fillId="0" borderId="0" xfId="0" applyFont="1" applyAlignment="1">
      <alignment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wrapText="1"/>
    </xf>
    <xf numFmtId="169" fontId="40" fillId="0" borderId="10" xfId="6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shrinkToFit="1"/>
    </xf>
    <xf numFmtId="0" fontId="38" fillId="0" borderId="0" xfId="0" applyFont="1" applyAlignment="1">
      <alignment horizontal="left" vertical="center" shrinkToFit="1"/>
    </xf>
    <xf numFmtId="169" fontId="39" fillId="0" borderId="0" xfId="0" applyNumberFormat="1" applyFont="1" applyBorder="1" applyAlignment="1">
      <alignment vertical="center"/>
    </xf>
    <xf numFmtId="43" fontId="39" fillId="0" borderId="0" xfId="60" applyFont="1" applyBorder="1" applyAlignment="1">
      <alignment vertical="center"/>
    </xf>
    <xf numFmtId="4" fontId="39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Border="1" applyAlignment="1">
      <alignment horizontal="right" vertical="center" shrinkToFit="1"/>
    </xf>
    <xf numFmtId="169" fontId="39" fillId="0" borderId="0" xfId="60" applyNumberFormat="1" applyFont="1" applyBorder="1" applyAlignment="1">
      <alignment vertical="center"/>
    </xf>
    <xf numFmtId="0" fontId="39" fillId="0" borderId="0" xfId="0" applyFont="1" applyBorder="1" applyAlignment="1">
      <alignment horizontal="right" vertical="center" shrinkToFit="1"/>
    </xf>
    <xf numFmtId="0" fontId="39" fillId="0" borderId="0" xfId="0" applyFont="1" applyBorder="1" applyAlignment="1">
      <alignment vertical="center" shrinkToFit="1"/>
    </xf>
    <xf numFmtId="0" fontId="39" fillId="0" borderId="11" xfId="0" applyFont="1" applyBorder="1" applyAlignment="1">
      <alignment horizontal="center" vertical="center"/>
    </xf>
    <xf numFmtId="169" fontId="39" fillId="0" borderId="12" xfId="0" applyNumberFormat="1" applyFont="1" applyBorder="1" applyAlignment="1">
      <alignment vertical="center"/>
    </xf>
    <xf numFmtId="43" fontId="39" fillId="0" borderId="12" xfId="60" applyFont="1" applyBorder="1" applyAlignment="1">
      <alignment vertical="center"/>
    </xf>
    <xf numFmtId="4" fontId="39" fillId="0" borderId="13" xfId="0" applyNumberFormat="1" applyFont="1" applyBorder="1" applyAlignment="1">
      <alignment vertical="center"/>
    </xf>
    <xf numFmtId="0" fontId="39" fillId="0" borderId="14" xfId="0" applyFont="1" applyBorder="1" applyAlignment="1">
      <alignment horizontal="left" vertical="center"/>
    </xf>
    <xf numFmtId="4" fontId="39" fillId="0" borderId="15" xfId="0" applyNumberFormat="1" applyFont="1" applyBorder="1" applyAlignment="1">
      <alignment vertical="center"/>
    </xf>
    <xf numFmtId="0" fontId="39" fillId="0" borderId="16" xfId="0" applyFont="1" applyFill="1" applyBorder="1" applyAlignment="1">
      <alignment horizontal="right" vertical="center" shrinkToFit="1"/>
    </xf>
    <xf numFmtId="169" fontId="39" fillId="0" borderId="17" xfId="60" applyNumberFormat="1" applyFont="1" applyBorder="1" applyAlignment="1">
      <alignment vertical="center"/>
    </xf>
    <xf numFmtId="43" fontId="39" fillId="0" borderId="17" xfId="60" applyFont="1" applyBorder="1" applyAlignment="1">
      <alignment vertical="center"/>
    </xf>
    <xf numFmtId="4" fontId="39" fillId="0" borderId="18" xfId="0" applyNumberFormat="1" applyFont="1" applyBorder="1" applyAlignment="1">
      <alignment vertical="center"/>
    </xf>
    <xf numFmtId="0" fontId="39" fillId="0" borderId="19" xfId="0" applyFont="1" applyBorder="1" applyAlignment="1">
      <alignment horizontal="right" vertical="center" shrinkToFit="1"/>
    </xf>
    <xf numFmtId="169" fontId="39" fillId="0" borderId="20" xfId="60" applyNumberFormat="1" applyFont="1" applyBorder="1" applyAlignment="1">
      <alignment vertical="center"/>
    </xf>
    <xf numFmtId="43" fontId="39" fillId="0" borderId="20" xfId="60" applyFont="1" applyBorder="1" applyAlignment="1">
      <alignment vertical="center"/>
    </xf>
    <xf numFmtId="4" fontId="39" fillId="0" borderId="21" xfId="0" applyNumberFormat="1" applyFont="1" applyBorder="1" applyAlignment="1">
      <alignment vertical="center"/>
    </xf>
    <xf numFmtId="0" fontId="39" fillId="0" borderId="0" xfId="0" applyFont="1" applyFill="1" applyBorder="1" applyAlignment="1">
      <alignment vertical="center" shrinkToFit="1"/>
    </xf>
    <xf numFmtId="0" fontId="40" fillId="0" borderId="10" xfId="0" applyFont="1" applyBorder="1" applyAlignment="1">
      <alignment horizontal="right" vertical="center" shrinkToFit="1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showGridLines="0" tabSelected="1" zoomScale="110" zoomScaleNormal="110" zoomScalePageLayoutView="0" workbookViewId="0" topLeftCell="A1">
      <selection activeCell="A6" sqref="A6"/>
    </sheetView>
  </sheetViews>
  <sheetFormatPr defaultColWidth="9.140625" defaultRowHeight="15"/>
  <cols>
    <col min="1" max="1" width="47.421875" style="3" bestFit="1" customWidth="1"/>
    <col min="2" max="2" width="14.57421875" style="1" customWidth="1"/>
    <col min="3" max="3" width="13.140625" style="1" bestFit="1" customWidth="1"/>
    <col min="4" max="4" width="5.8515625" style="1" bestFit="1" customWidth="1"/>
    <col min="5" max="5" width="5.8515625" style="1" customWidth="1"/>
    <col min="6" max="6" width="8.57421875" style="1" customWidth="1"/>
    <col min="7" max="16384" width="9.140625" style="1" customWidth="1"/>
  </cols>
  <sheetData>
    <row r="1" spans="1:6" ht="12.75" customHeight="1">
      <c r="A1" s="13" t="s">
        <v>5</v>
      </c>
      <c r="B1" s="12" t="s">
        <v>8</v>
      </c>
      <c r="C1" s="11"/>
      <c r="D1" s="9"/>
      <c r="E1" s="9"/>
      <c r="F1" s="10" t="s">
        <v>66</v>
      </c>
    </row>
    <row r="2" spans="1:5" ht="12.75" customHeight="1">
      <c r="A2" s="14" t="s">
        <v>6</v>
      </c>
      <c r="B2" s="12" t="s">
        <v>57</v>
      </c>
      <c r="C2" s="11"/>
      <c r="D2" s="9"/>
      <c r="E2" s="9"/>
    </row>
    <row r="3" spans="1:5" ht="12.75" customHeight="1">
      <c r="A3" s="4"/>
      <c r="B3" s="12" t="s">
        <v>64</v>
      </c>
      <c r="C3" s="11"/>
      <c r="D3" s="9"/>
      <c r="E3" s="9"/>
    </row>
    <row r="4" spans="2:5" ht="12.75" customHeight="1">
      <c r="B4" s="12" t="s">
        <v>7</v>
      </c>
      <c r="C4" s="11"/>
      <c r="D4" s="9"/>
      <c r="E4" s="9"/>
    </row>
    <row r="6" spans="1:6" ht="12.75">
      <c r="A6" s="5"/>
      <c r="B6" s="39" t="s">
        <v>65</v>
      </c>
      <c r="C6" s="39"/>
      <c r="D6" s="39"/>
      <c r="E6" s="39"/>
      <c r="F6" s="39"/>
    </row>
    <row r="7" spans="1:6" ht="24">
      <c r="A7" s="6" t="s">
        <v>3</v>
      </c>
      <c r="B7" s="7" t="s">
        <v>0</v>
      </c>
      <c r="C7" s="7" t="s">
        <v>1</v>
      </c>
      <c r="D7" s="7" t="s">
        <v>55</v>
      </c>
      <c r="E7" s="7" t="s">
        <v>56</v>
      </c>
      <c r="F7" s="7" t="s">
        <v>2</v>
      </c>
    </row>
    <row r="8" spans="1:6" ht="12">
      <c r="A8" s="38" t="s">
        <v>4</v>
      </c>
      <c r="B8" s="8">
        <v>42697960649</v>
      </c>
      <c r="C8" s="8">
        <v>62990748618</v>
      </c>
      <c r="D8" s="8">
        <v>100</v>
      </c>
      <c r="E8" s="8">
        <v>100</v>
      </c>
      <c r="F8" s="2">
        <f>IF(C8=0,0,(B8-C8)/C8*100)</f>
        <v>-32.215505315015754</v>
      </c>
    </row>
    <row r="9" spans="1:2" ht="12.75" customHeight="1">
      <c r="A9" s="37"/>
      <c r="B9" s="18"/>
    </row>
    <row r="10" spans="1:7" ht="12.75" customHeight="1">
      <c r="A10" s="23" t="s">
        <v>58</v>
      </c>
      <c r="B10" s="24">
        <v>1980500401</v>
      </c>
      <c r="C10" s="24">
        <v>1866187170</v>
      </c>
      <c r="D10" s="25">
        <f>(B10/$B$8)*100</f>
        <v>4.638395770891189</v>
      </c>
      <c r="E10" s="25">
        <f>(C10/$C$8)*100</f>
        <v>2.962636912473089</v>
      </c>
      <c r="F10" s="26">
        <f aca="true" t="shared" si="0" ref="F10:F21">IF(C10=0,0,(B10-C10)/C10*100)</f>
        <v>6.125496565277533</v>
      </c>
      <c r="G10" s="18"/>
    </row>
    <row r="11" spans="1:7" ht="12.75" customHeight="1">
      <c r="A11" s="27" t="s">
        <v>10</v>
      </c>
      <c r="B11" s="15">
        <v>303331171</v>
      </c>
      <c r="C11" s="15">
        <v>329911996</v>
      </c>
      <c r="D11" s="16">
        <f>(B11/$B$10)*100</f>
        <v>15.315885361439015</v>
      </c>
      <c r="E11" s="16">
        <f>(C11/$C$10)*100</f>
        <v>17.67839803549823</v>
      </c>
      <c r="F11" s="28">
        <f t="shared" si="0"/>
        <v>-8.056944070624215</v>
      </c>
      <c r="G11" s="18"/>
    </row>
    <row r="12" spans="1:7" ht="12.75" customHeight="1">
      <c r="A12" s="27" t="s">
        <v>29</v>
      </c>
      <c r="B12" s="15">
        <v>283428099</v>
      </c>
      <c r="C12" s="15">
        <v>280186967</v>
      </c>
      <c r="D12" s="16">
        <f aca="true" t="shared" si="1" ref="D12:D21">(B12/$B$10)*100</f>
        <v>14.310933684077554</v>
      </c>
      <c r="E12" s="16">
        <f aca="true" t="shared" si="2" ref="E12:E21">(C12/$C$10)*100</f>
        <v>15.013872751038152</v>
      </c>
      <c r="F12" s="28">
        <f t="shared" si="0"/>
        <v>1.1567747189325905</v>
      </c>
      <c r="G12" s="18"/>
    </row>
    <row r="13" spans="1:7" ht="12.75" customHeight="1">
      <c r="A13" s="27" t="s">
        <v>48</v>
      </c>
      <c r="B13" s="15">
        <v>184950298</v>
      </c>
      <c r="C13" s="15">
        <v>208155319</v>
      </c>
      <c r="D13" s="16">
        <f t="shared" si="1"/>
        <v>9.338564026879991</v>
      </c>
      <c r="E13" s="16">
        <f t="shared" si="2"/>
        <v>11.154042978443583</v>
      </c>
      <c r="F13" s="28">
        <f t="shared" si="0"/>
        <v>-11.147935643191515</v>
      </c>
      <c r="G13" s="18"/>
    </row>
    <row r="14" spans="1:7" ht="12.75" customHeight="1">
      <c r="A14" s="27" t="s">
        <v>20</v>
      </c>
      <c r="B14" s="15">
        <v>176205040</v>
      </c>
      <c r="C14" s="15">
        <v>31245732</v>
      </c>
      <c r="D14" s="16">
        <f t="shared" si="1"/>
        <v>8.896995926435059</v>
      </c>
      <c r="E14" s="16">
        <f t="shared" si="2"/>
        <v>1.6743085850279424</v>
      </c>
      <c r="F14" s="28">
        <f t="shared" si="0"/>
        <v>463.93314773358486</v>
      </c>
      <c r="G14" s="18"/>
    </row>
    <row r="15" spans="1:7" ht="12.75" customHeight="1">
      <c r="A15" s="27" t="s">
        <v>45</v>
      </c>
      <c r="B15" s="15">
        <v>172959713</v>
      </c>
      <c r="C15" s="15">
        <v>135135707</v>
      </c>
      <c r="D15" s="16">
        <f t="shared" si="1"/>
        <v>8.733131935376973</v>
      </c>
      <c r="E15" s="16">
        <f t="shared" si="2"/>
        <v>7.241272964061799</v>
      </c>
      <c r="F15" s="28">
        <f t="shared" si="0"/>
        <v>27.989645993416083</v>
      </c>
      <c r="G15" s="18"/>
    </row>
    <row r="16" spans="1:7" ht="12.75" customHeight="1">
      <c r="A16" s="27" t="s">
        <v>31</v>
      </c>
      <c r="B16" s="15">
        <v>105024542</v>
      </c>
      <c r="C16" s="15">
        <v>116863615</v>
      </c>
      <c r="D16" s="16">
        <f t="shared" si="1"/>
        <v>5.302929600366185</v>
      </c>
      <c r="E16" s="16">
        <f t="shared" si="2"/>
        <v>6.262159384580915</v>
      </c>
      <c r="F16" s="28">
        <f t="shared" si="0"/>
        <v>-10.13067497526925</v>
      </c>
      <c r="G16" s="18"/>
    </row>
    <row r="17" spans="1:7" ht="12.75" customHeight="1">
      <c r="A17" s="27" t="s">
        <v>17</v>
      </c>
      <c r="B17" s="15">
        <v>91639426</v>
      </c>
      <c r="C17" s="15">
        <v>30178011</v>
      </c>
      <c r="D17" s="16">
        <f t="shared" si="1"/>
        <v>4.627084445614308</v>
      </c>
      <c r="E17" s="16">
        <f t="shared" si="2"/>
        <v>1.6170945489888886</v>
      </c>
      <c r="F17" s="28">
        <f t="shared" si="0"/>
        <v>203.6629087317915</v>
      </c>
      <c r="G17" s="18"/>
    </row>
    <row r="18" spans="1:7" ht="12.75" customHeight="1">
      <c r="A18" s="27" t="s">
        <v>19</v>
      </c>
      <c r="B18" s="15">
        <v>90301710</v>
      </c>
      <c r="C18" s="15">
        <v>95505783</v>
      </c>
      <c r="D18" s="16">
        <f t="shared" si="1"/>
        <v>4.5595401018048065</v>
      </c>
      <c r="E18" s="16">
        <f t="shared" si="2"/>
        <v>5.117695831120734</v>
      </c>
      <c r="F18" s="28">
        <f t="shared" si="0"/>
        <v>-5.448961137777385</v>
      </c>
      <c r="G18" s="18"/>
    </row>
    <row r="19" spans="1:7" ht="12.75" customHeight="1">
      <c r="A19" s="27" t="s">
        <v>36</v>
      </c>
      <c r="B19" s="15">
        <v>80046690</v>
      </c>
      <c r="C19" s="15">
        <v>102726308</v>
      </c>
      <c r="D19" s="16">
        <f t="shared" si="1"/>
        <v>4.041740661076494</v>
      </c>
      <c r="E19" s="16">
        <f t="shared" si="2"/>
        <v>5.504609058050699</v>
      </c>
      <c r="F19" s="28">
        <f t="shared" si="0"/>
        <v>-22.07771158289851</v>
      </c>
      <c r="G19" s="18"/>
    </row>
    <row r="20" spans="1:7" ht="12.75" customHeight="1">
      <c r="A20" s="27" t="s">
        <v>33</v>
      </c>
      <c r="B20" s="15">
        <v>67166473</v>
      </c>
      <c r="C20" s="15">
        <v>79527092</v>
      </c>
      <c r="D20" s="16">
        <f t="shared" si="1"/>
        <v>3.3913890129023003</v>
      </c>
      <c r="E20" s="16">
        <f t="shared" si="2"/>
        <v>4.261474587246251</v>
      </c>
      <c r="F20" s="28">
        <f t="shared" si="0"/>
        <v>-15.542651804745985</v>
      </c>
      <c r="G20" s="18"/>
    </row>
    <row r="21" spans="1:7" ht="12.75" customHeight="1">
      <c r="A21" s="29" t="s">
        <v>60</v>
      </c>
      <c r="B21" s="30">
        <f>B10-SUM(B11:B20)</f>
        <v>425447239</v>
      </c>
      <c r="C21" s="30">
        <f>C10-SUM(C11:C20)</f>
        <v>456750640</v>
      </c>
      <c r="D21" s="31">
        <f t="shared" si="1"/>
        <v>21.481805244027317</v>
      </c>
      <c r="E21" s="31">
        <f t="shared" si="2"/>
        <v>24.47507127594281</v>
      </c>
      <c r="F21" s="32">
        <f t="shared" si="0"/>
        <v>-6.853499099640013</v>
      </c>
      <c r="G21" s="18"/>
    </row>
    <row r="22" spans="1:7" ht="12.75" customHeight="1">
      <c r="A22" s="19"/>
      <c r="B22" s="20"/>
      <c r="C22" s="20"/>
      <c r="D22" s="20"/>
      <c r="E22" s="20"/>
      <c r="F22" s="17"/>
      <c r="G22" s="18"/>
    </row>
    <row r="23" spans="1:7" ht="12.75" customHeight="1">
      <c r="A23" s="23" t="s">
        <v>59</v>
      </c>
      <c r="B23" s="24">
        <v>1431445091</v>
      </c>
      <c r="C23" s="24">
        <v>1988333334</v>
      </c>
      <c r="D23" s="25">
        <f>(B23/$B$8)*100</f>
        <v>3.3524905387572064</v>
      </c>
      <c r="E23" s="25">
        <f>(C23/$C$8)*100</f>
        <v>3.1565481878267776</v>
      </c>
      <c r="F23" s="26">
        <f aca="true" t="shared" si="3" ref="F23:F34">IF(C23=0,0,(B23-C23)/C23*100)</f>
        <v>-28.007790921036786</v>
      </c>
      <c r="G23" s="18"/>
    </row>
    <row r="24" spans="1:7" ht="12.75" customHeight="1">
      <c r="A24" s="27" t="s">
        <v>10</v>
      </c>
      <c r="B24" s="15">
        <v>155305695</v>
      </c>
      <c r="C24" s="15">
        <v>181601339</v>
      </c>
      <c r="D24" s="16">
        <f>(B24/$B$23)*100</f>
        <v>10.849574040699267</v>
      </c>
      <c r="E24" s="16">
        <f>(C24/$C$23)*100</f>
        <v>9.133344791573062</v>
      </c>
      <c r="F24" s="28">
        <f t="shared" si="3"/>
        <v>-14.479873411065544</v>
      </c>
      <c r="G24" s="18"/>
    </row>
    <row r="25" spans="1:7" ht="12.75" customHeight="1">
      <c r="A25" s="27" t="s">
        <v>15</v>
      </c>
      <c r="B25" s="15">
        <v>133913180</v>
      </c>
      <c r="C25" s="15">
        <v>173338427</v>
      </c>
      <c r="D25" s="16">
        <f aca="true" t="shared" si="4" ref="D25:D34">(B25/$B$23)*100</f>
        <v>9.355104211957508</v>
      </c>
      <c r="E25" s="16">
        <f aca="true" t="shared" si="5" ref="E25:E34">(C25/$C$23)*100</f>
        <v>8.717775034797057</v>
      </c>
      <c r="F25" s="28">
        <f t="shared" si="3"/>
        <v>-22.744666420677742</v>
      </c>
      <c r="G25" s="18"/>
    </row>
    <row r="26" spans="1:7" ht="12.75" customHeight="1">
      <c r="A26" s="27" t="s">
        <v>26</v>
      </c>
      <c r="B26" s="15">
        <v>133379573</v>
      </c>
      <c r="C26" s="15">
        <v>243470542</v>
      </c>
      <c r="D26" s="16">
        <f t="shared" si="4"/>
        <v>9.317826708031234</v>
      </c>
      <c r="E26" s="16">
        <f t="shared" si="5"/>
        <v>12.244956005953075</v>
      </c>
      <c r="F26" s="28">
        <f t="shared" si="3"/>
        <v>-45.217367200012234</v>
      </c>
      <c r="G26" s="18"/>
    </row>
    <row r="27" spans="1:7" ht="12.75" customHeight="1">
      <c r="A27" s="27" t="s">
        <v>40</v>
      </c>
      <c r="B27" s="15">
        <v>128869881</v>
      </c>
      <c r="C27" s="15">
        <v>168087239</v>
      </c>
      <c r="D27" s="16">
        <f t="shared" si="4"/>
        <v>9.002782000528722</v>
      </c>
      <c r="E27" s="16">
        <f t="shared" si="5"/>
        <v>8.453675051650066</v>
      </c>
      <c r="F27" s="28">
        <f t="shared" si="3"/>
        <v>-23.331549874526765</v>
      </c>
      <c r="G27" s="18"/>
    </row>
    <row r="28" spans="1:7" ht="12.75" customHeight="1">
      <c r="A28" s="27" t="s">
        <v>37</v>
      </c>
      <c r="B28" s="15">
        <v>125933969</v>
      </c>
      <c r="C28" s="15">
        <v>175338842</v>
      </c>
      <c r="D28" s="16">
        <f t="shared" si="4"/>
        <v>8.797680734789708</v>
      </c>
      <c r="E28" s="16">
        <f t="shared" si="5"/>
        <v>8.818382662592327</v>
      </c>
      <c r="F28" s="28">
        <f t="shared" si="3"/>
        <v>-28.176798954791778</v>
      </c>
      <c r="G28" s="18"/>
    </row>
    <row r="29" spans="1:7" ht="12.75" customHeight="1">
      <c r="A29" s="27" t="s">
        <v>29</v>
      </c>
      <c r="B29" s="15">
        <v>101834486</v>
      </c>
      <c r="C29" s="15">
        <v>109164090</v>
      </c>
      <c r="D29" s="16">
        <f t="shared" si="4"/>
        <v>7.114103547545716</v>
      </c>
      <c r="E29" s="16">
        <f t="shared" si="5"/>
        <v>5.490230844764382</v>
      </c>
      <c r="F29" s="28">
        <f t="shared" si="3"/>
        <v>-6.714299546673269</v>
      </c>
      <c r="G29" s="18"/>
    </row>
    <row r="30" spans="1:7" ht="12.75" customHeight="1">
      <c r="A30" s="27" t="s">
        <v>31</v>
      </c>
      <c r="B30" s="15">
        <v>96618409</v>
      </c>
      <c r="C30" s="15">
        <v>120867513</v>
      </c>
      <c r="D30" s="16">
        <f t="shared" si="4"/>
        <v>6.7497111560529985</v>
      </c>
      <c r="E30" s="16">
        <f t="shared" si="5"/>
        <v>6.078835521851187</v>
      </c>
      <c r="F30" s="28">
        <f t="shared" si="3"/>
        <v>-20.062548982868538</v>
      </c>
      <c r="G30" s="18"/>
    </row>
    <row r="31" spans="1:7" ht="12.75" customHeight="1">
      <c r="A31" s="27" t="s">
        <v>23</v>
      </c>
      <c r="B31" s="15">
        <v>96545730</v>
      </c>
      <c r="C31" s="15">
        <v>148605443</v>
      </c>
      <c r="D31" s="16">
        <f t="shared" si="4"/>
        <v>6.744633839398874</v>
      </c>
      <c r="E31" s="16">
        <f t="shared" si="5"/>
        <v>7.473869720880513</v>
      </c>
      <c r="F31" s="28">
        <f t="shared" si="3"/>
        <v>-35.032171062536385</v>
      </c>
      <c r="G31" s="18"/>
    </row>
    <row r="32" spans="1:7" ht="12.75" customHeight="1">
      <c r="A32" s="27" t="s">
        <v>36</v>
      </c>
      <c r="B32" s="15">
        <v>71801061</v>
      </c>
      <c r="C32" s="15">
        <v>140197212</v>
      </c>
      <c r="D32" s="16">
        <f t="shared" si="4"/>
        <v>5.015984298066241</v>
      </c>
      <c r="E32" s="16">
        <f t="shared" si="5"/>
        <v>7.050991380703775</v>
      </c>
      <c r="F32" s="28">
        <f t="shared" si="3"/>
        <v>-48.78567128710092</v>
      </c>
      <c r="G32" s="18"/>
    </row>
    <row r="33" spans="1:7" ht="12.75" customHeight="1">
      <c r="A33" s="27" t="s">
        <v>47</v>
      </c>
      <c r="B33" s="15">
        <v>58820530</v>
      </c>
      <c r="C33" s="15">
        <v>63699482</v>
      </c>
      <c r="D33" s="16">
        <f t="shared" si="4"/>
        <v>4.109171240295937</v>
      </c>
      <c r="E33" s="16">
        <f t="shared" si="5"/>
        <v>3.2036621280121835</v>
      </c>
      <c r="F33" s="28">
        <f t="shared" si="3"/>
        <v>-7.659327590764396</v>
      </c>
      <c r="G33" s="18"/>
    </row>
    <row r="34" spans="1:7" ht="12.75" customHeight="1">
      <c r="A34" s="29" t="s">
        <v>60</v>
      </c>
      <c r="B34" s="30">
        <f>B23-SUM(B24:B33)</f>
        <v>328422577</v>
      </c>
      <c r="C34" s="30">
        <f>C23-SUM(C24:C33)</f>
        <v>463963205</v>
      </c>
      <c r="D34" s="31">
        <f t="shared" si="4"/>
        <v>22.943428222633795</v>
      </c>
      <c r="E34" s="31">
        <f t="shared" si="5"/>
        <v>23.33427685722237</v>
      </c>
      <c r="F34" s="32">
        <f t="shared" si="3"/>
        <v>-29.21365887193576</v>
      </c>
      <c r="G34" s="18"/>
    </row>
    <row r="35" spans="1:7" ht="12.75" customHeight="1">
      <c r="A35" s="21"/>
      <c r="B35" s="20"/>
      <c r="C35" s="20"/>
      <c r="D35" s="20"/>
      <c r="E35" s="20"/>
      <c r="F35" s="17"/>
      <c r="G35" s="18"/>
    </row>
    <row r="36" spans="1:7" ht="12.75" customHeight="1">
      <c r="A36" s="23" t="s">
        <v>67</v>
      </c>
      <c r="B36" s="24">
        <v>1077536499</v>
      </c>
      <c r="C36" s="24">
        <v>1985108233</v>
      </c>
      <c r="D36" s="25">
        <f>(B36/$B$8)*100</f>
        <v>2.523625209779747</v>
      </c>
      <c r="E36" s="25">
        <f>(C36/$C$8)*100</f>
        <v>3.151428228037828</v>
      </c>
      <c r="F36" s="26">
        <f aca="true" t="shared" si="6" ref="F36:F47">IF(C36=0,0,(B36-C36)/C36*100)</f>
        <v>-45.71900508560331</v>
      </c>
      <c r="G36" s="18"/>
    </row>
    <row r="37" spans="1:7" ht="12.75" customHeight="1">
      <c r="A37" s="27" t="s">
        <v>42</v>
      </c>
      <c r="B37" s="15">
        <v>486569535</v>
      </c>
      <c r="C37" s="15">
        <v>1011173347</v>
      </c>
      <c r="D37" s="16">
        <f>(B37/$B$36)*100</f>
        <v>45.15573583368706</v>
      </c>
      <c r="E37" s="16">
        <f>(C37/$C$36)*100</f>
        <v>50.93794535685652</v>
      </c>
      <c r="F37" s="28">
        <f t="shared" si="6"/>
        <v>-51.880700134791034</v>
      </c>
      <c r="G37" s="18"/>
    </row>
    <row r="38" spans="1:7" ht="12.75" customHeight="1">
      <c r="A38" s="27" t="s">
        <v>13</v>
      </c>
      <c r="B38" s="15">
        <v>221917189</v>
      </c>
      <c r="C38" s="15">
        <v>226086402</v>
      </c>
      <c r="D38" s="16">
        <f aca="true" t="shared" si="7" ref="D38:D47">(B38/$B$36)*100</f>
        <v>20.594865158252055</v>
      </c>
      <c r="E38" s="16">
        <f aca="true" t="shared" si="8" ref="E38:E47">(C38/$C$36)*100</f>
        <v>11.389122176896437</v>
      </c>
      <c r="F38" s="28">
        <f t="shared" si="6"/>
        <v>-1.8440795037288442</v>
      </c>
      <c r="G38" s="18"/>
    </row>
    <row r="39" spans="1:7" ht="12.75" customHeight="1">
      <c r="A39" s="27" t="s">
        <v>14</v>
      </c>
      <c r="B39" s="15">
        <v>179243515</v>
      </c>
      <c r="C39" s="15">
        <v>132631759</v>
      </c>
      <c r="D39" s="16">
        <f t="shared" si="7"/>
        <v>16.63456552667549</v>
      </c>
      <c r="E39" s="16">
        <f t="shared" si="8"/>
        <v>6.681336402477155</v>
      </c>
      <c r="F39" s="28">
        <f t="shared" si="6"/>
        <v>35.143736576697286</v>
      </c>
      <c r="G39" s="18"/>
    </row>
    <row r="40" spans="1:7" ht="12.75" customHeight="1">
      <c r="A40" s="27" t="s">
        <v>29</v>
      </c>
      <c r="B40" s="15">
        <v>82460437</v>
      </c>
      <c r="C40" s="15">
        <v>28084360</v>
      </c>
      <c r="D40" s="16">
        <f t="shared" si="7"/>
        <v>7.652681563596854</v>
      </c>
      <c r="E40" s="16">
        <f t="shared" si="8"/>
        <v>1.4147520791628292</v>
      </c>
      <c r="F40" s="28">
        <f t="shared" si="6"/>
        <v>193.61693483490455</v>
      </c>
      <c r="G40" s="18"/>
    </row>
    <row r="41" spans="1:7" ht="12.75" customHeight="1">
      <c r="A41" s="27" t="s">
        <v>34</v>
      </c>
      <c r="B41" s="15">
        <v>32378001</v>
      </c>
      <c r="C41" s="15">
        <v>105687063</v>
      </c>
      <c r="D41" s="16">
        <f t="shared" si="7"/>
        <v>3.0048171017917418</v>
      </c>
      <c r="E41" s="16">
        <f t="shared" si="8"/>
        <v>5.323994996498511</v>
      </c>
      <c r="F41" s="28">
        <f t="shared" si="6"/>
        <v>-69.36427214369652</v>
      </c>
      <c r="G41" s="18"/>
    </row>
    <row r="42" spans="1:7" ht="12.75" customHeight="1">
      <c r="A42" s="27" t="s">
        <v>16</v>
      </c>
      <c r="B42" s="15">
        <v>30674214</v>
      </c>
      <c r="C42" s="15">
        <v>152162908</v>
      </c>
      <c r="D42" s="16">
        <f t="shared" si="7"/>
        <v>2.846698374344348</v>
      </c>
      <c r="E42" s="16">
        <f t="shared" si="8"/>
        <v>7.6652197331348235</v>
      </c>
      <c r="F42" s="28">
        <f t="shared" si="6"/>
        <v>-79.8412015101604</v>
      </c>
      <c r="G42" s="18"/>
    </row>
    <row r="43" spans="1:7" ht="12.75" customHeight="1">
      <c r="A43" s="27" t="s">
        <v>27</v>
      </c>
      <c r="B43" s="15">
        <v>25718683</v>
      </c>
      <c r="C43" s="15">
        <v>0</v>
      </c>
      <c r="D43" s="16">
        <f t="shared" si="7"/>
        <v>2.3868038831044736</v>
      </c>
      <c r="E43" s="16">
        <f t="shared" si="8"/>
        <v>0</v>
      </c>
      <c r="F43" s="28">
        <f t="shared" si="6"/>
        <v>0</v>
      </c>
      <c r="G43" s="18"/>
    </row>
    <row r="44" spans="1:7" ht="12.75" customHeight="1">
      <c r="A44" s="27" t="s">
        <v>15</v>
      </c>
      <c r="B44" s="15">
        <v>18571766</v>
      </c>
      <c r="C44" s="15">
        <v>0</v>
      </c>
      <c r="D44" s="16">
        <f t="shared" si="7"/>
        <v>1.7235393898244182</v>
      </c>
      <c r="E44" s="16">
        <f t="shared" si="8"/>
        <v>0</v>
      </c>
      <c r="F44" s="28">
        <f t="shared" si="6"/>
        <v>0</v>
      </c>
      <c r="G44" s="18"/>
    </row>
    <row r="45" spans="1:7" ht="12.75" customHeight="1">
      <c r="A45" s="27" t="s">
        <v>45</v>
      </c>
      <c r="B45" s="15">
        <v>3159</v>
      </c>
      <c r="C45" s="15">
        <v>0</v>
      </c>
      <c r="D45" s="16">
        <f t="shared" si="7"/>
        <v>0.0002931687235589409</v>
      </c>
      <c r="E45" s="16">
        <f t="shared" si="8"/>
        <v>0</v>
      </c>
      <c r="F45" s="28">
        <f t="shared" si="6"/>
        <v>0</v>
      </c>
      <c r="G45" s="18"/>
    </row>
    <row r="46" spans="1:7" ht="12.75" customHeight="1">
      <c r="A46" s="27" t="s">
        <v>54</v>
      </c>
      <c r="B46" s="15">
        <v>0</v>
      </c>
      <c r="C46" s="15">
        <v>329282394</v>
      </c>
      <c r="D46" s="16">
        <f t="shared" si="7"/>
        <v>0</v>
      </c>
      <c r="E46" s="16">
        <f t="shared" si="8"/>
        <v>16.587629254973727</v>
      </c>
      <c r="F46" s="28">
        <f t="shared" si="6"/>
        <v>-100</v>
      </c>
      <c r="G46" s="18"/>
    </row>
    <row r="47" spans="1:7" ht="12.75" customHeight="1">
      <c r="A47" s="29" t="s">
        <v>60</v>
      </c>
      <c r="B47" s="30">
        <f>B36-SUM(B37:B46)</f>
        <v>0</v>
      </c>
      <c r="C47" s="30">
        <f>C36-SUM(C37:C46)</f>
        <v>0</v>
      </c>
      <c r="D47" s="31">
        <f t="shared" si="7"/>
        <v>0</v>
      </c>
      <c r="E47" s="31">
        <f t="shared" si="8"/>
        <v>0</v>
      </c>
      <c r="F47" s="32">
        <f t="shared" si="6"/>
        <v>0</v>
      </c>
      <c r="G47" s="18"/>
    </row>
    <row r="48" spans="1:7" ht="12.75" customHeight="1">
      <c r="A48" s="21"/>
      <c r="B48" s="20"/>
      <c r="C48" s="20"/>
      <c r="D48" s="20"/>
      <c r="E48" s="20"/>
      <c r="F48" s="17"/>
      <c r="G48" s="18"/>
    </row>
    <row r="49" spans="1:7" ht="12.75" customHeight="1">
      <c r="A49" s="23" t="s">
        <v>68</v>
      </c>
      <c r="B49" s="24">
        <v>854686584</v>
      </c>
      <c r="C49" s="24">
        <v>1804333121</v>
      </c>
      <c r="D49" s="25">
        <f>(B49/$B$8)*100</f>
        <v>2.001703526372089</v>
      </c>
      <c r="E49" s="25">
        <f>(C49/$C$8)*100</f>
        <v>2.8644414625743955</v>
      </c>
      <c r="F49" s="26">
        <f aca="true" t="shared" si="9" ref="F49:F60">IF(C49=0,0,(B49-C49)/C49*100)</f>
        <v>-52.631441830080995</v>
      </c>
      <c r="G49" s="18"/>
    </row>
    <row r="50" spans="1:7" ht="12.75" customHeight="1">
      <c r="A50" s="27" t="s">
        <v>15</v>
      </c>
      <c r="B50" s="15">
        <v>416106234</v>
      </c>
      <c r="C50" s="15">
        <v>657830641</v>
      </c>
      <c r="D50" s="16">
        <f>(B50/$B$49)*100</f>
        <v>48.68524226185818</v>
      </c>
      <c r="E50" s="16">
        <f>(C50/$C$49)*100</f>
        <v>36.45838084684807</v>
      </c>
      <c r="F50" s="28">
        <f t="shared" si="9"/>
        <v>-36.74568983781952</v>
      </c>
      <c r="G50" s="18"/>
    </row>
    <row r="51" spans="1:7" ht="12.75" customHeight="1">
      <c r="A51" s="27" t="s">
        <v>40</v>
      </c>
      <c r="B51" s="15">
        <v>120072355</v>
      </c>
      <c r="C51" s="15">
        <v>343835670</v>
      </c>
      <c r="D51" s="16">
        <f aca="true" t="shared" si="10" ref="D51:D60">(B51/$B$49)*100</f>
        <v>14.048700102211969</v>
      </c>
      <c r="E51" s="16">
        <f aca="true" t="shared" si="11" ref="E51:E60">(C51/$C$49)*100</f>
        <v>19.05610809878826</v>
      </c>
      <c r="F51" s="28">
        <f t="shared" si="9"/>
        <v>-65.07856354752258</v>
      </c>
      <c r="G51" s="18"/>
    </row>
    <row r="52" spans="1:7" ht="12.75" customHeight="1">
      <c r="A52" s="27" t="s">
        <v>10</v>
      </c>
      <c r="B52" s="15">
        <v>71039984</v>
      </c>
      <c r="C52" s="15">
        <v>167912311</v>
      </c>
      <c r="D52" s="16">
        <f t="shared" si="10"/>
        <v>8.311816908079606</v>
      </c>
      <c r="E52" s="16">
        <f t="shared" si="11"/>
        <v>9.306059343794532</v>
      </c>
      <c r="F52" s="28">
        <f t="shared" si="9"/>
        <v>-57.69221233575899</v>
      </c>
      <c r="G52" s="18"/>
    </row>
    <row r="53" spans="1:7" ht="12.75" customHeight="1">
      <c r="A53" s="27" t="s">
        <v>26</v>
      </c>
      <c r="B53" s="15">
        <v>60878362</v>
      </c>
      <c r="C53" s="15">
        <v>108077874</v>
      </c>
      <c r="D53" s="16">
        <f t="shared" si="10"/>
        <v>7.1228872828545535</v>
      </c>
      <c r="E53" s="16">
        <f t="shared" si="11"/>
        <v>5.989906893694936</v>
      </c>
      <c r="F53" s="28">
        <f t="shared" si="9"/>
        <v>-43.67176208517943</v>
      </c>
      <c r="G53" s="18"/>
    </row>
    <row r="54" spans="1:7" ht="12.75" customHeight="1">
      <c r="A54" s="27" t="s">
        <v>45</v>
      </c>
      <c r="B54" s="15">
        <v>55456251</v>
      </c>
      <c r="C54" s="15">
        <v>105894610</v>
      </c>
      <c r="D54" s="16">
        <f t="shared" si="10"/>
        <v>6.488489703495802</v>
      </c>
      <c r="E54" s="16">
        <f t="shared" si="11"/>
        <v>5.868905734064835</v>
      </c>
      <c r="F54" s="28">
        <f t="shared" si="9"/>
        <v>-47.63071416005026</v>
      </c>
      <c r="G54" s="18"/>
    </row>
    <row r="55" spans="1:7" ht="12.75" customHeight="1">
      <c r="A55" s="27" t="s">
        <v>37</v>
      </c>
      <c r="B55" s="15">
        <v>53097525</v>
      </c>
      <c r="C55" s="15">
        <v>96099542</v>
      </c>
      <c r="D55" s="16">
        <f t="shared" si="10"/>
        <v>6.212514153609319</v>
      </c>
      <c r="E55" s="16">
        <f t="shared" si="11"/>
        <v>5.326042119469579</v>
      </c>
      <c r="F55" s="28">
        <f t="shared" si="9"/>
        <v>-44.74736934750428</v>
      </c>
      <c r="G55" s="18"/>
    </row>
    <row r="56" spans="1:7" ht="12.75" customHeight="1">
      <c r="A56" s="27" t="s">
        <v>29</v>
      </c>
      <c r="B56" s="15">
        <v>16601078</v>
      </c>
      <c r="C56" s="15">
        <v>93934665</v>
      </c>
      <c r="D56" s="16">
        <f t="shared" si="10"/>
        <v>1.9423585570169661</v>
      </c>
      <c r="E56" s="16">
        <f t="shared" si="11"/>
        <v>5.2060600066987295</v>
      </c>
      <c r="F56" s="28">
        <f t="shared" si="9"/>
        <v>-82.32699504490701</v>
      </c>
      <c r="G56" s="18"/>
    </row>
    <row r="57" spans="1:7" ht="12.75" customHeight="1">
      <c r="A57" s="27" t="s">
        <v>32</v>
      </c>
      <c r="B57" s="15">
        <v>12852590</v>
      </c>
      <c r="C57" s="15">
        <v>51551592</v>
      </c>
      <c r="D57" s="16">
        <f t="shared" si="10"/>
        <v>1.503778138162515</v>
      </c>
      <c r="E57" s="16">
        <f t="shared" si="11"/>
        <v>2.8570994679424278</v>
      </c>
      <c r="F57" s="28">
        <f t="shared" si="9"/>
        <v>-75.06849061033847</v>
      </c>
      <c r="G57" s="18"/>
    </row>
    <row r="58" spans="1:7" ht="12.75" customHeight="1">
      <c r="A58" s="27" t="s">
        <v>19</v>
      </c>
      <c r="B58" s="15">
        <v>11891262</v>
      </c>
      <c r="C58" s="15">
        <v>35993622</v>
      </c>
      <c r="D58" s="16">
        <f t="shared" si="10"/>
        <v>1.3913008841612986</v>
      </c>
      <c r="E58" s="16">
        <f t="shared" si="11"/>
        <v>1.9948435009634786</v>
      </c>
      <c r="F58" s="28">
        <f t="shared" si="9"/>
        <v>-66.96286358733222</v>
      </c>
      <c r="G58" s="18"/>
    </row>
    <row r="59" spans="1:7" ht="12.75" customHeight="1">
      <c r="A59" s="27" t="s">
        <v>28</v>
      </c>
      <c r="B59" s="15">
        <v>10773575</v>
      </c>
      <c r="C59" s="15">
        <v>28383770</v>
      </c>
      <c r="D59" s="16">
        <f t="shared" si="10"/>
        <v>1.2605293217051363</v>
      </c>
      <c r="E59" s="16">
        <f t="shared" si="11"/>
        <v>1.5730892300125328</v>
      </c>
      <c r="F59" s="28">
        <f t="shared" si="9"/>
        <v>-62.0431852428342</v>
      </c>
      <c r="G59" s="18"/>
    </row>
    <row r="60" spans="1:7" ht="12.75" customHeight="1">
      <c r="A60" s="29" t="s">
        <v>60</v>
      </c>
      <c r="B60" s="30">
        <f>B49-SUM(B50:B59)</f>
        <v>25917368</v>
      </c>
      <c r="C60" s="30">
        <f>C49-SUM(C50:C59)</f>
        <v>114818824</v>
      </c>
      <c r="D60" s="31">
        <f t="shared" si="10"/>
        <v>3.032382686844655</v>
      </c>
      <c r="E60" s="31">
        <f t="shared" si="11"/>
        <v>6.363504757722619</v>
      </c>
      <c r="F60" s="32">
        <f t="shared" si="9"/>
        <v>-77.42759671532605</v>
      </c>
      <c r="G60" s="18"/>
    </row>
    <row r="61" spans="1:7" ht="12.75" customHeight="1">
      <c r="A61" s="21"/>
      <c r="B61" s="20"/>
      <c r="C61" s="20"/>
      <c r="D61" s="20"/>
      <c r="E61" s="20"/>
      <c r="F61" s="17"/>
      <c r="G61" s="18"/>
    </row>
    <row r="62" spans="1:7" ht="12.75" customHeight="1">
      <c r="A62" s="23" t="s">
        <v>61</v>
      </c>
      <c r="B62" s="24">
        <v>833953522</v>
      </c>
      <c r="C62" s="24">
        <v>1430895512</v>
      </c>
      <c r="D62" s="25">
        <f>(B62/$B$8)*100</f>
        <v>1.9531460269391847</v>
      </c>
      <c r="E62" s="25">
        <f>(C62/$C$8)*100</f>
        <v>2.271596295318695</v>
      </c>
      <c r="F62" s="26">
        <f aca="true" t="shared" si="12" ref="F62:F73">IF(C62=0,0,(B62-C62)/C62*100)</f>
        <v>-41.71806990753913</v>
      </c>
      <c r="G62" s="18"/>
    </row>
    <row r="63" spans="1:7" ht="12.75" customHeight="1">
      <c r="A63" s="27" t="s">
        <v>26</v>
      </c>
      <c r="B63" s="15">
        <v>250410728</v>
      </c>
      <c r="C63" s="15">
        <v>356885137</v>
      </c>
      <c r="D63" s="16">
        <f>(B63/$B$62)*100</f>
        <v>30.02694051815516</v>
      </c>
      <c r="E63" s="16">
        <f>(C63/$C$62)*100</f>
        <v>24.941383490760437</v>
      </c>
      <c r="F63" s="28">
        <f t="shared" si="12"/>
        <v>-29.83436348597504</v>
      </c>
      <c r="G63" s="18"/>
    </row>
    <row r="64" spans="1:7" ht="12.75" customHeight="1">
      <c r="A64" s="27" t="s">
        <v>50</v>
      </c>
      <c r="B64" s="15">
        <v>146853133</v>
      </c>
      <c r="C64" s="15">
        <v>324747010</v>
      </c>
      <c r="D64" s="16">
        <f aca="true" t="shared" si="13" ref="D64:D73">(B64/$B$62)*100</f>
        <v>17.609270675878268</v>
      </c>
      <c r="E64" s="16">
        <f aca="true" t="shared" si="14" ref="E64:E73">(C64/$C$62)*100</f>
        <v>22.695368549034907</v>
      </c>
      <c r="F64" s="28">
        <f t="shared" si="12"/>
        <v>-54.779219368332285</v>
      </c>
      <c r="G64" s="18"/>
    </row>
    <row r="65" spans="1:7" ht="12.75" customHeight="1">
      <c r="A65" s="27" t="s">
        <v>23</v>
      </c>
      <c r="B65" s="15">
        <v>144036175</v>
      </c>
      <c r="C65" s="15">
        <v>275677466</v>
      </c>
      <c r="D65" s="16">
        <f t="shared" si="13"/>
        <v>17.27148710333044</v>
      </c>
      <c r="E65" s="16">
        <f t="shared" si="14"/>
        <v>19.26607943683312</v>
      </c>
      <c r="F65" s="28">
        <f t="shared" si="12"/>
        <v>-47.751922893835655</v>
      </c>
      <c r="G65" s="18"/>
    </row>
    <row r="66" spans="1:7" ht="12.75" customHeight="1">
      <c r="A66" s="27" t="s">
        <v>39</v>
      </c>
      <c r="B66" s="15">
        <v>58032279</v>
      </c>
      <c r="C66" s="15">
        <v>68132307</v>
      </c>
      <c r="D66" s="16">
        <f t="shared" si="13"/>
        <v>6.958694635742542</v>
      </c>
      <c r="E66" s="16">
        <f t="shared" si="14"/>
        <v>4.7615151790342605</v>
      </c>
      <c r="F66" s="28">
        <f t="shared" si="12"/>
        <v>-14.824139156186215</v>
      </c>
      <c r="G66" s="18"/>
    </row>
    <row r="67" spans="1:7" ht="12.75" customHeight="1">
      <c r="A67" s="27" t="s">
        <v>53</v>
      </c>
      <c r="B67" s="15">
        <v>51700083</v>
      </c>
      <c r="C67" s="15">
        <v>22891162</v>
      </c>
      <c r="D67" s="16">
        <f t="shared" si="13"/>
        <v>6.199396205679673</v>
      </c>
      <c r="E67" s="16">
        <f t="shared" si="14"/>
        <v>1.599778726540586</v>
      </c>
      <c r="F67" s="28">
        <f t="shared" si="12"/>
        <v>125.85171954136709</v>
      </c>
      <c r="G67" s="18"/>
    </row>
    <row r="68" spans="1:7" ht="12.75" customHeight="1">
      <c r="A68" s="27" t="s">
        <v>29</v>
      </c>
      <c r="B68" s="15">
        <v>49636663</v>
      </c>
      <c r="C68" s="15">
        <v>134822454</v>
      </c>
      <c r="D68" s="16">
        <f t="shared" si="13"/>
        <v>5.95196994683356</v>
      </c>
      <c r="E68" s="16">
        <f t="shared" si="14"/>
        <v>9.42224312462586</v>
      </c>
      <c r="F68" s="28">
        <f t="shared" si="12"/>
        <v>-63.183682296718914</v>
      </c>
      <c r="G68" s="18"/>
    </row>
    <row r="69" spans="1:7" ht="12.75" customHeight="1">
      <c r="A69" s="27" t="s">
        <v>24</v>
      </c>
      <c r="B69" s="15">
        <v>24375226</v>
      </c>
      <c r="C69" s="15">
        <v>58426543</v>
      </c>
      <c r="D69" s="16">
        <f t="shared" si="13"/>
        <v>2.9228518564851145</v>
      </c>
      <c r="E69" s="16">
        <f t="shared" si="14"/>
        <v>4.083215197057659</v>
      </c>
      <c r="F69" s="28">
        <f t="shared" si="12"/>
        <v>-58.2805609429947</v>
      </c>
      <c r="G69" s="18"/>
    </row>
    <row r="70" spans="1:7" ht="12.75" customHeight="1">
      <c r="A70" s="27" t="s">
        <v>37</v>
      </c>
      <c r="B70" s="15">
        <v>20925753</v>
      </c>
      <c r="C70" s="15">
        <v>30515940</v>
      </c>
      <c r="D70" s="16">
        <f t="shared" si="13"/>
        <v>2.50922293005197</v>
      </c>
      <c r="E70" s="16">
        <f t="shared" si="14"/>
        <v>2.13264628647462</v>
      </c>
      <c r="F70" s="28">
        <f t="shared" si="12"/>
        <v>-31.426811692512175</v>
      </c>
      <c r="G70" s="18"/>
    </row>
    <row r="71" spans="1:7" ht="12.75" customHeight="1">
      <c r="A71" s="27" t="s">
        <v>49</v>
      </c>
      <c r="B71" s="15">
        <v>16245076</v>
      </c>
      <c r="C71" s="15">
        <v>19180281</v>
      </c>
      <c r="D71" s="16">
        <f t="shared" si="13"/>
        <v>1.9479593971904827</v>
      </c>
      <c r="E71" s="16">
        <f t="shared" si="14"/>
        <v>1.3404389656091116</v>
      </c>
      <c r="F71" s="28">
        <f t="shared" si="12"/>
        <v>-15.303242950403073</v>
      </c>
      <c r="G71" s="18"/>
    </row>
    <row r="72" spans="1:7" ht="12.75" customHeight="1">
      <c r="A72" s="27" t="s">
        <v>30</v>
      </c>
      <c r="B72" s="15">
        <v>12921720</v>
      </c>
      <c r="C72" s="15">
        <v>21835750</v>
      </c>
      <c r="D72" s="16">
        <f t="shared" si="13"/>
        <v>1.5494532559813328</v>
      </c>
      <c r="E72" s="16">
        <f t="shared" si="14"/>
        <v>1.5260198817368293</v>
      </c>
      <c r="F72" s="28">
        <f t="shared" si="12"/>
        <v>-40.82309973323564</v>
      </c>
      <c r="G72" s="18"/>
    </row>
    <row r="73" spans="1:7" ht="12.75" customHeight="1">
      <c r="A73" s="29" t="s">
        <v>60</v>
      </c>
      <c r="B73" s="30">
        <f>B62-SUM(B63:B72)</f>
        <v>58816686</v>
      </c>
      <c r="C73" s="30">
        <f>C62-SUM(C63:C72)</f>
        <v>117781462</v>
      </c>
      <c r="D73" s="31">
        <f t="shared" si="13"/>
        <v>7.052753474671459</v>
      </c>
      <c r="E73" s="31">
        <f t="shared" si="14"/>
        <v>8.231311162292611</v>
      </c>
      <c r="F73" s="32">
        <f t="shared" si="12"/>
        <v>-50.06286642969332</v>
      </c>
      <c r="G73" s="18"/>
    </row>
    <row r="74" spans="1:7" ht="12.75" customHeight="1">
      <c r="A74" s="21"/>
      <c r="B74" s="20"/>
      <c r="C74" s="20"/>
      <c r="D74" s="20"/>
      <c r="E74" s="20"/>
      <c r="F74" s="17"/>
      <c r="G74" s="18"/>
    </row>
    <row r="75" spans="1:7" ht="12.75" customHeight="1">
      <c r="A75" s="23" t="s">
        <v>69</v>
      </c>
      <c r="B75" s="24">
        <v>782217506</v>
      </c>
      <c r="C75" s="24">
        <v>1215955402</v>
      </c>
      <c r="D75" s="25">
        <f>(B75/$B$8)*100</f>
        <v>1.831978610009609</v>
      </c>
      <c r="E75" s="25">
        <f>(C75/$C$8)*100</f>
        <v>1.9303714095763789</v>
      </c>
      <c r="F75" s="26">
        <f aca="true" t="shared" si="15" ref="F75:F86">IF(C75=0,0,(B75-C75)/C75*100)</f>
        <v>-35.6705431207912</v>
      </c>
      <c r="G75" s="18"/>
    </row>
    <row r="76" spans="1:7" ht="12.75" customHeight="1">
      <c r="A76" s="27" t="s">
        <v>14</v>
      </c>
      <c r="B76" s="15">
        <v>300234593</v>
      </c>
      <c r="C76" s="15">
        <v>530833701</v>
      </c>
      <c r="D76" s="16">
        <f>(B76/$B$75)*100</f>
        <v>38.38249472775159</v>
      </c>
      <c r="E76" s="16">
        <f>(C76/$C$75)*100</f>
        <v>43.65568836874167</v>
      </c>
      <c r="F76" s="28">
        <f t="shared" si="15"/>
        <v>-43.44093217246582</v>
      </c>
      <c r="G76" s="18"/>
    </row>
    <row r="77" spans="1:7" ht="12.75" customHeight="1">
      <c r="A77" s="27" t="s">
        <v>29</v>
      </c>
      <c r="B77" s="15">
        <v>111649461</v>
      </c>
      <c r="C77" s="15">
        <v>72013667</v>
      </c>
      <c r="D77" s="16">
        <f aca="true" t="shared" si="16" ref="D77:D86">(B77/$B$75)*100</f>
        <v>14.273454652138659</v>
      </c>
      <c r="E77" s="16">
        <f aca="true" t="shared" si="17" ref="E77:E86">(C77/$C$75)*100</f>
        <v>5.92239377213606</v>
      </c>
      <c r="F77" s="28">
        <f t="shared" si="15"/>
        <v>55.039266365924675</v>
      </c>
      <c r="G77" s="18"/>
    </row>
    <row r="78" spans="1:7" ht="12.75" customHeight="1">
      <c r="A78" s="27" t="s">
        <v>52</v>
      </c>
      <c r="B78" s="15">
        <v>98376941</v>
      </c>
      <c r="C78" s="15">
        <v>148464110</v>
      </c>
      <c r="D78" s="16">
        <f t="shared" si="16"/>
        <v>12.576673399073734</v>
      </c>
      <c r="E78" s="16">
        <f t="shared" si="17"/>
        <v>12.209667373968374</v>
      </c>
      <c r="F78" s="28">
        <f t="shared" si="15"/>
        <v>-33.73688698231512</v>
      </c>
      <c r="G78" s="18"/>
    </row>
    <row r="79" spans="1:7" ht="12.75" customHeight="1">
      <c r="A79" s="27" t="s">
        <v>40</v>
      </c>
      <c r="B79" s="15">
        <v>70344851</v>
      </c>
      <c r="C79" s="15">
        <v>125780051</v>
      </c>
      <c r="D79" s="16">
        <f t="shared" si="16"/>
        <v>8.99300392287564</v>
      </c>
      <c r="E79" s="16">
        <f t="shared" si="17"/>
        <v>10.344133575385852</v>
      </c>
      <c r="F79" s="28">
        <f t="shared" si="15"/>
        <v>-44.07312571371115</v>
      </c>
      <c r="G79" s="18"/>
    </row>
    <row r="80" spans="1:7" ht="12.75" customHeight="1">
      <c r="A80" s="27" t="s">
        <v>28</v>
      </c>
      <c r="B80" s="15">
        <v>50433599</v>
      </c>
      <c r="C80" s="15">
        <v>52886852</v>
      </c>
      <c r="D80" s="16">
        <f t="shared" si="16"/>
        <v>6.447516018645587</v>
      </c>
      <c r="E80" s="16">
        <f t="shared" si="17"/>
        <v>4.349407216170252</v>
      </c>
      <c r="F80" s="28">
        <f t="shared" si="15"/>
        <v>-4.638682219164793</v>
      </c>
      <c r="G80" s="18"/>
    </row>
    <row r="81" spans="1:7" ht="12.75" customHeight="1">
      <c r="A81" s="27" t="s">
        <v>15</v>
      </c>
      <c r="B81" s="15">
        <v>38041099</v>
      </c>
      <c r="C81" s="15">
        <v>76435186</v>
      </c>
      <c r="D81" s="16">
        <f t="shared" si="16"/>
        <v>4.863238000710252</v>
      </c>
      <c r="E81" s="16">
        <f t="shared" si="17"/>
        <v>6.2860188683137235</v>
      </c>
      <c r="F81" s="28">
        <f t="shared" si="15"/>
        <v>-50.23090674496429</v>
      </c>
      <c r="G81" s="18"/>
    </row>
    <row r="82" spans="1:7" ht="12.75" customHeight="1">
      <c r="A82" s="27" t="s">
        <v>11</v>
      </c>
      <c r="B82" s="15">
        <v>26728238</v>
      </c>
      <c r="C82" s="15">
        <v>0</v>
      </c>
      <c r="D82" s="16">
        <f t="shared" si="16"/>
        <v>3.416982846200837</v>
      </c>
      <c r="E82" s="16">
        <f t="shared" si="17"/>
        <v>0</v>
      </c>
      <c r="F82" s="28">
        <f t="shared" si="15"/>
        <v>0</v>
      </c>
      <c r="G82" s="18"/>
    </row>
    <row r="83" spans="1:7" ht="12.75" customHeight="1">
      <c r="A83" s="27" t="s">
        <v>43</v>
      </c>
      <c r="B83" s="15">
        <v>19842033</v>
      </c>
      <c r="C83" s="15">
        <v>0</v>
      </c>
      <c r="D83" s="16">
        <f t="shared" si="16"/>
        <v>2.5366388309903156</v>
      </c>
      <c r="E83" s="16">
        <f t="shared" si="17"/>
        <v>0</v>
      </c>
      <c r="F83" s="28">
        <f t="shared" si="15"/>
        <v>0</v>
      </c>
      <c r="G83" s="18"/>
    </row>
    <row r="84" spans="1:7" ht="12.75" customHeight="1">
      <c r="A84" s="27" t="s">
        <v>36</v>
      </c>
      <c r="B84" s="15">
        <v>15667750</v>
      </c>
      <c r="C84" s="15">
        <v>26437866</v>
      </c>
      <c r="D84" s="16">
        <f t="shared" si="16"/>
        <v>2.0029914799682325</v>
      </c>
      <c r="E84" s="16">
        <f t="shared" si="17"/>
        <v>2.1742463544727935</v>
      </c>
      <c r="F84" s="28">
        <f t="shared" si="15"/>
        <v>-40.73746345487945</v>
      </c>
      <c r="G84" s="18"/>
    </row>
    <row r="85" spans="1:7" ht="12.75" customHeight="1">
      <c r="A85" s="27" t="s">
        <v>12</v>
      </c>
      <c r="B85" s="15">
        <v>14505508</v>
      </c>
      <c r="C85" s="15">
        <v>21233288</v>
      </c>
      <c r="D85" s="16">
        <f t="shared" si="16"/>
        <v>1.854408510259038</v>
      </c>
      <c r="E85" s="16">
        <f t="shared" si="17"/>
        <v>1.7462225970685723</v>
      </c>
      <c r="F85" s="28">
        <f t="shared" si="15"/>
        <v>-31.685059798557813</v>
      </c>
      <c r="G85" s="18"/>
    </row>
    <row r="86" spans="1:7" ht="12.75" customHeight="1">
      <c r="A86" s="29" t="s">
        <v>60</v>
      </c>
      <c r="B86" s="30">
        <f>B75-SUM(B76:B85)</f>
        <v>36393433</v>
      </c>
      <c r="C86" s="30">
        <f>C75-SUM(C76:C85)</f>
        <v>161870681</v>
      </c>
      <c r="D86" s="31">
        <f t="shared" si="16"/>
        <v>4.65259761138611</v>
      </c>
      <c r="E86" s="31">
        <f t="shared" si="17"/>
        <v>13.312221873742702</v>
      </c>
      <c r="F86" s="32">
        <f t="shared" si="15"/>
        <v>-77.51697047595667</v>
      </c>
      <c r="G86" s="18"/>
    </row>
    <row r="87" spans="1:7" ht="12.75" customHeight="1">
      <c r="A87" s="21"/>
      <c r="B87" s="20"/>
      <c r="C87" s="20"/>
      <c r="D87" s="20"/>
      <c r="E87" s="20"/>
      <c r="F87" s="17"/>
      <c r="G87" s="18"/>
    </row>
    <row r="88" spans="1:7" ht="12.75" customHeight="1">
      <c r="A88" s="23" t="s">
        <v>70</v>
      </c>
      <c r="B88" s="24">
        <v>736349751</v>
      </c>
      <c r="C88" s="24">
        <v>754152566</v>
      </c>
      <c r="D88" s="25">
        <f>(B88/$B$8)*100</f>
        <v>1.7245548494767406</v>
      </c>
      <c r="E88" s="25">
        <f>(C88/$C$8)*100</f>
        <v>1.1972433770766397</v>
      </c>
      <c r="F88" s="26">
        <f aca="true" t="shared" si="18" ref="F88:F99">IF(C88=0,0,(B88-C88)/C88*100)</f>
        <v>-2.3606383910387705</v>
      </c>
      <c r="G88" s="18"/>
    </row>
    <row r="89" spans="1:7" ht="12.75" customHeight="1">
      <c r="A89" s="27" t="s">
        <v>23</v>
      </c>
      <c r="B89" s="15">
        <v>210516831</v>
      </c>
      <c r="C89" s="15">
        <v>185403318</v>
      </c>
      <c r="D89" s="16">
        <f>(B89/$B$88)*100</f>
        <v>28.58924454229903</v>
      </c>
      <c r="E89" s="16">
        <f>(C89/$C$88)*100</f>
        <v>24.584325023698188</v>
      </c>
      <c r="F89" s="28">
        <f t="shared" si="18"/>
        <v>13.545341728997537</v>
      </c>
      <c r="G89" s="18"/>
    </row>
    <row r="90" spans="1:7" ht="12.75" customHeight="1">
      <c r="A90" s="27" t="s">
        <v>10</v>
      </c>
      <c r="B90" s="15">
        <v>135380314</v>
      </c>
      <c r="C90" s="15">
        <v>100891298</v>
      </c>
      <c r="D90" s="16">
        <f aca="true" t="shared" si="19" ref="D90:D99">(B90/$B$88)*100</f>
        <v>18.38532759957435</v>
      </c>
      <c r="E90" s="16">
        <f aca="true" t="shared" si="20" ref="E90:E99">(C90/$C$88)*100</f>
        <v>13.378101799099362</v>
      </c>
      <c r="F90" s="28">
        <f t="shared" si="18"/>
        <v>34.184331734933174</v>
      </c>
      <c r="G90" s="18"/>
    </row>
    <row r="91" spans="1:7" ht="12.75" customHeight="1">
      <c r="A91" s="27" t="s">
        <v>29</v>
      </c>
      <c r="B91" s="15">
        <v>106636126</v>
      </c>
      <c r="C91" s="15">
        <v>85748833</v>
      </c>
      <c r="D91" s="16">
        <f t="shared" si="19"/>
        <v>14.481722286886466</v>
      </c>
      <c r="E91" s="16">
        <f t="shared" si="20"/>
        <v>11.370223594783871</v>
      </c>
      <c r="F91" s="28">
        <f t="shared" si="18"/>
        <v>24.358690689119932</v>
      </c>
      <c r="G91" s="18"/>
    </row>
    <row r="92" spans="1:7" ht="12.75" customHeight="1">
      <c r="A92" s="27" t="s">
        <v>33</v>
      </c>
      <c r="B92" s="15">
        <v>72588236</v>
      </c>
      <c r="C92" s="15">
        <v>83595105</v>
      </c>
      <c r="D92" s="16">
        <f t="shared" si="19"/>
        <v>9.857847565157932</v>
      </c>
      <c r="E92" s="16">
        <f t="shared" si="20"/>
        <v>11.084641061872354</v>
      </c>
      <c r="F92" s="28">
        <f t="shared" si="18"/>
        <v>-13.166882199621616</v>
      </c>
      <c r="G92" s="18"/>
    </row>
    <row r="93" spans="1:7" ht="12.75" customHeight="1">
      <c r="A93" s="27" t="s">
        <v>31</v>
      </c>
      <c r="B93" s="15">
        <v>44707832</v>
      </c>
      <c r="C93" s="15">
        <v>66155208</v>
      </c>
      <c r="D93" s="16">
        <f t="shared" si="19"/>
        <v>6.071548464474187</v>
      </c>
      <c r="E93" s="16">
        <f t="shared" si="20"/>
        <v>8.772125294339979</v>
      </c>
      <c r="F93" s="28">
        <f t="shared" si="18"/>
        <v>-32.419784697827566</v>
      </c>
      <c r="G93" s="18"/>
    </row>
    <row r="94" spans="1:7" ht="12.75" customHeight="1">
      <c r="A94" s="27" t="s">
        <v>48</v>
      </c>
      <c r="B94" s="15">
        <v>35651154</v>
      </c>
      <c r="C94" s="15">
        <v>56588946</v>
      </c>
      <c r="D94" s="16">
        <f t="shared" si="19"/>
        <v>4.841606037291917</v>
      </c>
      <c r="E94" s="16">
        <f t="shared" si="20"/>
        <v>7.503646947745053</v>
      </c>
      <c r="F94" s="28">
        <f t="shared" si="18"/>
        <v>-36.999791443367755</v>
      </c>
      <c r="G94" s="18"/>
    </row>
    <row r="95" spans="1:7" ht="12.75" customHeight="1">
      <c r="A95" s="27" t="s">
        <v>45</v>
      </c>
      <c r="B95" s="15">
        <v>28860534</v>
      </c>
      <c r="C95" s="15">
        <v>30246588</v>
      </c>
      <c r="D95" s="16">
        <f t="shared" si="19"/>
        <v>3.919405684704306</v>
      </c>
      <c r="E95" s="16">
        <f t="shared" si="20"/>
        <v>4.010672291473712</v>
      </c>
      <c r="F95" s="28">
        <f t="shared" si="18"/>
        <v>-4.582513571448125</v>
      </c>
      <c r="G95" s="18"/>
    </row>
    <row r="96" spans="1:7" ht="12.75" customHeight="1">
      <c r="A96" s="27" t="s">
        <v>37</v>
      </c>
      <c r="B96" s="15">
        <v>18939979</v>
      </c>
      <c r="C96" s="15">
        <v>37810795</v>
      </c>
      <c r="D96" s="16">
        <f t="shared" si="19"/>
        <v>2.5721444156501114</v>
      </c>
      <c r="E96" s="16">
        <f t="shared" si="20"/>
        <v>5.013679818202728</v>
      </c>
      <c r="F96" s="28">
        <f t="shared" si="18"/>
        <v>-49.90854066940407</v>
      </c>
      <c r="G96" s="18"/>
    </row>
    <row r="97" spans="1:7" ht="12.75" customHeight="1">
      <c r="A97" s="27" t="s">
        <v>36</v>
      </c>
      <c r="B97" s="15">
        <v>16998131</v>
      </c>
      <c r="C97" s="15">
        <v>16621478</v>
      </c>
      <c r="D97" s="16">
        <f t="shared" si="19"/>
        <v>2.3084316898207247</v>
      </c>
      <c r="E97" s="16">
        <f t="shared" si="20"/>
        <v>2.2039940920919707</v>
      </c>
      <c r="F97" s="28">
        <f t="shared" si="18"/>
        <v>2.266062019274098</v>
      </c>
      <c r="G97" s="18"/>
    </row>
    <row r="98" spans="1:7" ht="12.75" customHeight="1">
      <c r="A98" s="27" t="s">
        <v>28</v>
      </c>
      <c r="B98" s="15">
        <v>12440437</v>
      </c>
      <c r="C98" s="15">
        <v>28903556</v>
      </c>
      <c r="D98" s="16">
        <f t="shared" si="19"/>
        <v>1.6894739195749384</v>
      </c>
      <c r="E98" s="16">
        <f t="shared" si="20"/>
        <v>3.8325873706567752</v>
      </c>
      <c r="F98" s="28">
        <f t="shared" si="18"/>
        <v>-56.95880119387387</v>
      </c>
      <c r="G98" s="18"/>
    </row>
    <row r="99" spans="1:7" ht="12.75" customHeight="1">
      <c r="A99" s="29" t="s">
        <v>60</v>
      </c>
      <c r="B99" s="30">
        <f>B88-SUM(B89:B93)</f>
        <v>166520412</v>
      </c>
      <c r="C99" s="30">
        <f>C88-SUM(C89:C98)</f>
        <v>62187441</v>
      </c>
      <c r="D99" s="31">
        <f t="shared" si="19"/>
        <v>22.614309541608037</v>
      </c>
      <c r="E99" s="31">
        <f t="shared" si="20"/>
        <v>8.246002706036009</v>
      </c>
      <c r="F99" s="32">
        <f t="shared" si="18"/>
        <v>167.77177083070518</v>
      </c>
      <c r="G99" s="18"/>
    </row>
    <row r="100" spans="1:7" ht="12.75" customHeight="1">
      <c r="A100" s="21"/>
      <c r="B100" s="20"/>
      <c r="C100" s="20"/>
      <c r="D100" s="20"/>
      <c r="E100" s="20"/>
      <c r="F100" s="17"/>
      <c r="G100" s="18"/>
    </row>
    <row r="101" spans="1:7" ht="12.75" customHeight="1">
      <c r="A101" s="23" t="s">
        <v>71</v>
      </c>
      <c r="B101" s="24">
        <v>709896596</v>
      </c>
      <c r="C101" s="24">
        <v>1286976595</v>
      </c>
      <c r="D101" s="25">
        <f>(B101/$B$8)*100</f>
        <v>1.6626007078785996</v>
      </c>
      <c r="E101" s="25">
        <f>(C101/$C$8)*100</f>
        <v>2.0431200187899314</v>
      </c>
      <c r="F101" s="26">
        <f aca="true" t="shared" si="21" ref="F101:F112">IF(C101=0,0,(B101-C101)/C101*100)</f>
        <v>-44.839976207958934</v>
      </c>
      <c r="G101" s="18"/>
    </row>
    <row r="102" spans="1:7" ht="12.75" customHeight="1">
      <c r="A102" s="27" t="s">
        <v>23</v>
      </c>
      <c r="B102" s="15">
        <v>393223386</v>
      </c>
      <c r="C102" s="15">
        <v>646206566</v>
      </c>
      <c r="D102" s="16">
        <f>(B102/$B$101)*100</f>
        <v>55.391642700594105</v>
      </c>
      <c r="E102" s="16">
        <f>(C102/$C$101)*100</f>
        <v>50.21121351472596</v>
      </c>
      <c r="F102" s="28">
        <f t="shared" si="21"/>
        <v>-39.148964636177965</v>
      </c>
      <c r="G102" s="18"/>
    </row>
    <row r="103" spans="1:7" ht="12.75" customHeight="1">
      <c r="A103" s="27" t="s">
        <v>53</v>
      </c>
      <c r="B103" s="15">
        <v>190208481</v>
      </c>
      <c r="C103" s="15">
        <v>302990806</v>
      </c>
      <c r="D103" s="16">
        <f aca="true" t="shared" si="22" ref="D103:D112">(B103/$B$101)*100</f>
        <v>26.793829139589224</v>
      </c>
      <c r="E103" s="16">
        <f aca="true" t="shared" si="23" ref="E103:E112">(C103/$C$101)*100</f>
        <v>23.542837311660666</v>
      </c>
      <c r="F103" s="28">
        <f t="shared" si="21"/>
        <v>-37.22301890572878</v>
      </c>
      <c r="G103" s="18"/>
    </row>
    <row r="104" spans="1:7" ht="12.75" customHeight="1">
      <c r="A104" s="27" t="s">
        <v>26</v>
      </c>
      <c r="B104" s="15">
        <v>49915877</v>
      </c>
      <c r="C104" s="15">
        <v>221275389</v>
      </c>
      <c r="D104" s="16">
        <f t="shared" si="22"/>
        <v>7.031429264664343</v>
      </c>
      <c r="E104" s="16">
        <f t="shared" si="23"/>
        <v>17.19342759298587</v>
      </c>
      <c r="F104" s="28">
        <f t="shared" si="21"/>
        <v>-77.44174025607519</v>
      </c>
      <c r="G104" s="18"/>
    </row>
    <row r="105" spans="1:7" ht="12.75" customHeight="1">
      <c r="A105" s="27" t="s">
        <v>40</v>
      </c>
      <c r="B105" s="15">
        <v>19130693</v>
      </c>
      <c r="C105" s="15">
        <v>13612944</v>
      </c>
      <c r="D105" s="16">
        <f t="shared" si="22"/>
        <v>2.694856280167316</v>
      </c>
      <c r="E105" s="16">
        <f t="shared" si="23"/>
        <v>1.057746042382379</v>
      </c>
      <c r="F105" s="28">
        <f t="shared" si="21"/>
        <v>40.533105843967334</v>
      </c>
      <c r="G105" s="18"/>
    </row>
    <row r="106" spans="1:7" ht="12.75" customHeight="1">
      <c r="A106" s="27" t="s">
        <v>31</v>
      </c>
      <c r="B106" s="15">
        <v>14593907</v>
      </c>
      <c r="C106" s="15">
        <v>21057691</v>
      </c>
      <c r="D106" s="16">
        <f t="shared" si="22"/>
        <v>2.0557792616884165</v>
      </c>
      <c r="E106" s="16">
        <f t="shared" si="23"/>
        <v>1.6362139825860624</v>
      </c>
      <c r="F106" s="28">
        <f t="shared" si="21"/>
        <v>-30.69559715735215</v>
      </c>
      <c r="G106" s="18"/>
    </row>
    <row r="107" spans="1:7" ht="12.75" customHeight="1">
      <c r="A107" s="27" t="s">
        <v>29</v>
      </c>
      <c r="B107" s="15">
        <v>6557052</v>
      </c>
      <c r="C107" s="15">
        <v>12585452</v>
      </c>
      <c r="D107" s="16">
        <f t="shared" si="22"/>
        <v>0.9236629724591608</v>
      </c>
      <c r="E107" s="16">
        <f t="shared" si="23"/>
        <v>0.9779083822421806</v>
      </c>
      <c r="F107" s="28">
        <f t="shared" si="21"/>
        <v>-47.899749647450086</v>
      </c>
      <c r="G107" s="18"/>
    </row>
    <row r="108" spans="1:7" ht="12.75" customHeight="1">
      <c r="A108" s="27" t="s">
        <v>44</v>
      </c>
      <c r="B108" s="15">
        <v>5920499</v>
      </c>
      <c r="C108" s="15">
        <v>17487357</v>
      </c>
      <c r="D108" s="16">
        <f t="shared" si="22"/>
        <v>0.8339945610895704</v>
      </c>
      <c r="E108" s="16">
        <f t="shared" si="23"/>
        <v>1.3587937082880672</v>
      </c>
      <c r="F108" s="28">
        <f t="shared" si="21"/>
        <v>-66.14411771887542</v>
      </c>
      <c r="G108" s="18"/>
    </row>
    <row r="109" spans="1:7" ht="12.75" customHeight="1">
      <c r="A109" s="27" t="s">
        <v>49</v>
      </c>
      <c r="B109" s="15">
        <v>4889113</v>
      </c>
      <c r="C109" s="15">
        <v>2995864</v>
      </c>
      <c r="D109" s="16">
        <f t="shared" si="22"/>
        <v>0.6887077678000304</v>
      </c>
      <c r="E109" s="16">
        <f t="shared" si="23"/>
        <v>0.2327830989032089</v>
      </c>
      <c r="F109" s="28">
        <f t="shared" si="21"/>
        <v>63.19542542652137</v>
      </c>
      <c r="G109" s="18"/>
    </row>
    <row r="110" spans="1:7" ht="12.75" customHeight="1">
      <c r="A110" s="27" t="s">
        <v>39</v>
      </c>
      <c r="B110" s="15">
        <v>4739817</v>
      </c>
      <c r="C110" s="15">
        <v>11386032</v>
      </c>
      <c r="D110" s="16">
        <f t="shared" si="22"/>
        <v>0.6676770992715113</v>
      </c>
      <c r="E110" s="16">
        <f t="shared" si="23"/>
        <v>0.8847116601992284</v>
      </c>
      <c r="F110" s="28">
        <f t="shared" si="21"/>
        <v>-58.371652213870476</v>
      </c>
      <c r="G110" s="18"/>
    </row>
    <row r="111" spans="1:7" ht="12.75" customHeight="1">
      <c r="A111" s="27" t="s">
        <v>10</v>
      </c>
      <c r="B111" s="15">
        <v>4158376</v>
      </c>
      <c r="C111" s="15">
        <v>4219968</v>
      </c>
      <c r="D111" s="16">
        <f t="shared" si="22"/>
        <v>0.5857720720779452</v>
      </c>
      <c r="E111" s="16">
        <f t="shared" si="23"/>
        <v>0.3278978045439902</v>
      </c>
      <c r="F111" s="28">
        <f t="shared" si="21"/>
        <v>-1.4595371339308734</v>
      </c>
      <c r="G111" s="18"/>
    </row>
    <row r="112" spans="1:7" ht="12.75" customHeight="1">
      <c r="A112" s="29" t="s">
        <v>60</v>
      </c>
      <c r="B112" s="30">
        <f>B101-SUM(B102:B111)</f>
        <v>16559395</v>
      </c>
      <c r="C112" s="30">
        <f>C101-SUM(C102:C111)</f>
        <v>33158526</v>
      </c>
      <c r="D112" s="31">
        <f t="shared" si="22"/>
        <v>2.3326488805983794</v>
      </c>
      <c r="E112" s="31">
        <f t="shared" si="23"/>
        <v>2.5764669014823847</v>
      </c>
      <c r="F112" s="32">
        <f t="shared" si="21"/>
        <v>-50.05991822435051</v>
      </c>
      <c r="G112" s="18"/>
    </row>
    <row r="113" spans="1:7" ht="12.75" customHeight="1">
      <c r="A113" s="21"/>
      <c r="B113" s="20"/>
      <c r="C113" s="20"/>
      <c r="D113" s="20"/>
      <c r="E113" s="20"/>
      <c r="F113" s="17"/>
      <c r="G113" s="18"/>
    </row>
    <row r="114" spans="1:7" ht="12.75" customHeight="1">
      <c r="A114" s="23" t="s">
        <v>72</v>
      </c>
      <c r="B114" s="24">
        <v>650905738</v>
      </c>
      <c r="C114" s="24">
        <v>884700830</v>
      </c>
      <c r="D114" s="25">
        <f>(B114/$B$8)*100</f>
        <v>1.524442217160656</v>
      </c>
      <c r="E114" s="25">
        <f>(C114/$C$8)*100</f>
        <v>1.404493277838567</v>
      </c>
      <c r="F114" s="26">
        <f aca="true" t="shared" si="24" ref="F114:F125">IF(C114=0,0,(B114-C114)/C114*100)</f>
        <v>-26.426457856945834</v>
      </c>
      <c r="G114" s="18"/>
    </row>
    <row r="115" spans="1:7" ht="12.75" customHeight="1">
      <c r="A115" s="27" t="s">
        <v>29</v>
      </c>
      <c r="B115" s="15">
        <v>183824678</v>
      </c>
      <c r="C115" s="15">
        <v>251819877</v>
      </c>
      <c r="D115" s="16">
        <f>(B115/$B$114)*100</f>
        <v>28.241366955041347</v>
      </c>
      <c r="E115" s="16">
        <f>(C115/$C$114)*100</f>
        <v>28.46384545609616</v>
      </c>
      <c r="F115" s="28">
        <f t="shared" si="24"/>
        <v>-27.001521806001037</v>
      </c>
      <c r="G115" s="18"/>
    </row>
    <row r="116" spans="1:7" ht="12.75" customHeight="1">
      <c r="A116" s="27" t="s">
        <v>10</v>
      </c>
      <c r="B116" s="15">
        <v>96091835</v>
      </c>
      <c r="C116" s="15">
        <v>128901744</v>
      </c>
      <c r="D116" s="16">
        <f aca="true" t="shared" si="25" ref="D116:D125">(B116/$B$114)*100</f>
        <v>14.762788125859169</v>
      </c>
      <c r="E116" s="16">
        <f aca="true" t="shared" si="26" ref="E116:E125">(C116/$C$114)*100</f>
        <v>14.570094163922057</v>
      </c>
      <c r="F116" s="28">
        <f t="shared" si="24"/>
        <v>-25.453425207342423</v>
      </c>
      <c r="G116" s="18"/>
    </row>
    <row r="117" spans="1:7" ht="12.75" customHeight="1">
      <c r="A117" s="27" t="s">
        <v>37</v>
      </c>
      <c r="B117" s="15">
        <v>53821688</v>
      </c>
      <c r="C117" s="15">
        <v>84229703</v>
      </c>
      <c r="D117" s="16">
        <f t="shared" si="25"/>
        <v>8.268737677036732</v>
      </c>
      <c r="E117" s="16">
        <f t="shared" si="26"/>
        <v>9.520698991544972</v>
      </c>
      <c r="F117" s="28">
        <f t="shared" si="24"/>
        <v>-36.101296712396106</v>
      </c>
      <c r="G117" s="18"/>
    </row>
    <row r="118" spans="1:7" ht="12.75" customHeight="1">
      <c r="A118" s="27" t="s">
        <v>23</v>
      </c>
      <c r="B118" s="15">
        <v>53067486</v>
      </c>
      <c r="C118" s="15">
        <v>74449980</v>
      </c>
      <c r="D118" s="16">
        <f t="shared" si="25"/>
        <v>8.152868057832361</v>
      </c>
      <c r="E118" s="16">
        <f t="shared" si="26"/>
        <v>8.415271860884317</v>
      </c>
      <c r="F118" s="28">
        <f t="shared" si="24"/>
        <v>-28.720617520649434</v>
      </c>
      <c r="G118" s="18"/>
    </row>
    <row r="119" spans="1:7" ht="12.75" customHeight="1">
      <c r="A119" s="27" t="s">
        <v>40</v>
      </c>
      <c r="B119" s="15">
        <v>40024286</v>
      </c>
      <c r="C119" s="15">
        <v>45000868</v>
      </c>
      <c r="D119" s="16">
        <f t="shared" si="25"/>
        <v>6.149014160326852</v>
      </c>
      <c r="E119" s="16">
        <f t="shared" si="26"/>
        <v>5.086563330114656</v>
      </c>
      <c r="F119" s="28">
        <f t="shared" si="24"/>
        <v>-11.058857798031807</v>
      </c>
      <c r="G119" s="18"/>
    </row>
    <row r="120" spans="1:7" ht="12.75" customHeight="1">
      <c r="A120" s="27" t="s">
        <v>31</v>
      </c>
      <c r="B120" s="15">
        <v>28797605</v>
      </c>
      <c r="C120" s="15">
        <v>26149395</v>
      </c>
      <c r="D120" s="16">
        <f t="shared" si="25"/>
        <v>4.424235848417117</v>
      </c>
      <c r="E120" s="16">
        <f t="shared" si="26"/>
        <v>2.95573306967509</v>
      </c>
      <c r="F120" s="28">
        <f t="shared" si="24"/>
        <v>10.127232389124108</v>
      </c>
      <c r="G120" s="18"/>
    </row>
    <row r="121" spans="1:7" ht="12.75" customHeight="1">
      <c r="A121" s="27" t="s">
        <v>36</v>
      </c>
      <c r="B121" s="15">
        <v>27958793</v>
      </c>
      <c r="C121" s="15">
        <v>46811037</v>
      </c>
      <c r="D121" s="16">
        <f t="shared" si="25"/>
        <v>4.295367419237592</v>
      </c>
      <c r="E121" s="16">
        <f t="shared" si="26"/>
        <v>5.291171366935419</v>
      </c>
      <c r="F121" s="28">
        <f t="shared" si="24"/>
        <v>-40.27307491607161</v>
      </c>
      <c r="G121" s="18"/>
    </row>
    <row r="122" spans="1:7" ht="12.75" customHeight="1">
      <c r="A122" s="27" t="s">
        <v>45</v>
      </c>
      <c r="B122" s="15">
        <v>20121847</v>
      </c>
      <c r="C122" s="15">
        <v>24055521</v>
      </c>
      <c r="D122" s="16">
        <f t="shared" si="25"/>
        <v>3.0913611334610787</v>
      </c>
      <c r="E122" s="16">
        <f t="shared" si="26"/>
        <v>2.719057130306976</v>
      </c>
      <c r="F122" s="28">
        <f t="shared" si="24"/>
        <v>-16.352478917417752</v>
      </c>
      <c r="G122" s="18"/>
    </row>
    <row r="123" spans="1:7" ht="12.75" customHeight="1">
      <c r="A123" s="27" t="s">
        <v>26</v>
      </c>
      <c r="B123" s="15">
        <v>16604600</v>
      </c>
      <c r="C123" s="15">
        <v>28171716</v>
      </c>
      <c r="D123" s="16">
        <f t="shared" si="25"/>
        <v>2.5509991740155775</v>
      </c>
      <c r="E123" s="16">
        <f t="shared" si="26"/>
        <v>3.1843211902491375</v>
      </c>
      <c r="F123" s="28">
        <f t="shared" si="24"/>
        <v>-41.05932347181123</v>
      </c>
      <c r="G123" s="18"/>
    </row>
    <row r="124" spans="1:7" ht="12.75" customHeight="1">
      <c r="A124" s="27" t="s">
        <v>39</v>
      </c>
      <c r="B124" s="15">
        <v>13286777</v>
      </c>
      <c r="C124" s="15">
        <v>12498274</v>
      </c>
      <c r="D124" s="16">
        <f t="shared" si="25"/>
        <v>2.0412751377527414</v>
      </c>
      <c r="E124" s="16">
        <f t="shared" si="26"/>
        <v>1.4127119107597084</v>
      </c>
      <c r="F124" s="28">
        <f t="shared" si="24"/>
        <v>6.30889513223986</v>
      </c>
      <c r="G124" s="18"/>
    </row>
    <row r="125" spans="1:7" ht="12.75" customHeight="1">
      <c r="A125" s="29" t="s">
        <v>60</v>
      </c>
      <c r="B125" s="30">
        <f>B114-SUM(B115:B124)</f>
        <v>117306143</v>
      </c>
      <c r="C125" s="30">
        <f>C114-SUM(C115:C124)</f>
        <v>162612715</v>
      </c>
      <c r="D125" s="31">
        <f t="shared" si="25"/>
        <v>18.02198631101943</v>
      </c>
      <c r="E125" s="31">
        <f t="shared" si="26"/>
        <v>18.380531529511508</v>
      </c>
      <c r="F125" s="32">
        <f t="shared" si="24"/>
        <v>-27.861641692656075</v>
      </c>
      <c r="G125" s="18"/>
    </row>
    <row r="126" spans="1:7" ht="12.75" customHeight="1">
      <c r="A126" s="21"/>
      <c r="B126" s="20"/>
      <c r="C126" s="20"/>
      <c r="D126" s="16"/>
      <c r="E126" s="16"/>
      <c r="F126" s="17"/>
      <c r="G126" s="18"/>
    </row>
    <row r="127" spans="1:7" ht="12.75" customHeight="1">
      <c r="A127" s="23" t="s">
        <v>73</v>
      </c>
      <c r="B127" s="24">
        <v>645459921</v>
      </c>
      <c r="C127" s="24">
        <v>700014462</v>
      </c>
      <c r="D127" s="25">
        <f>(B127/$B$8)*100</f>
        <v>1.5116879382273658</v>
      </c>
      <c r="E127" s="25">
        <f>(C127/$C$8)*100</f>
        <v>1.1112972577055014</v>
      </c>
      <c r="F127" s="26">
        <f aca="true" t="shared" si="27" ref="F127:F138">IF(C127=0,0,(B127-C127)/C127*100)</f>
        <v>-7.793344846638325</v>
      </c>
      <c r="G127" s="18"/>
    </row>
    <row r="128" spans="1:7" ht="12.75" customHeight="1">
      <c r="A128" s="27" t="s">
        <v>29</v>
      </c>
      <c r="B128" s="15">
        <v>545878397</v>
      </c>
      <c r="C128" s="15">
        <v>596962339</v>
      </c>
      <c r="D128" s="16">
        <f>(B128/$B$127)*100</f>
        <v>84.5720050525027</v>
      </c>
      <c r="E128" s="16">
        <f>(C128/$C$127)*100</f>
        <v>85.27857228755367</v>
      </c>
      <c r="F128" s="28">
        <f t="shared" si="27"/>
        <v>-8.557314031832082</v>
      </c>
      <c r="G128" s="18"/>
    </row>
    <row r="129" spans="1:7" ht="12.75" customHeight="1">
      <c r="A129" s="27" t="s">
        <v>31</v>
      </c>
      <c r="B129" s="15">
        <v>28377527</v>
      </c>
      <c r="C129" s="15">
        <v>21562328</v>
      </c>
      <c r="D129" s="16">
        <f aca="true" t="shared" si="28" ref="D129:D138">(B129/$B$127)*100</f>
        <v>4.396481652344144</v>
      </c>
      <c r="E129" s="16">
        <f aca="true" t="shared" si="29" ref="E129:E138">(C129/$C$127)*100</f>
        <v>3.0802689330724142</v>
      </c>
      <c r="F129" s="28">
        <f t="shared" si="27"/>
        <v>31.606972122861688</v>
      </c>
      <c r="G129" s="18"/>
    </row>
    <row r="130" spans="1:7" ht="12.75" customHeight="1">
      <c r="A130" s="27" t="s">
        <v>10</v>
      </c>
      <c r="B130" s="15">
        <v>28144893</v>
      </c>
      <c r="C130" s="15">
        <v>21763377</v>
      </c>
      <c r="D130" s="16">
        <f t="shared" si="28"/>
        <v>4.3604400651857045</v>
      </c>
      <c r="E130" s="16">
        <f t="shared" si="29"/>
        <v>3.108989625417196</v>
      </c>
      <c r="F130" s="28">
        <f t="shared" si="27"/>
        <v>29.32226924157956</v>
      </c>
      <c r="G130" s="18"/>
    </row>
    <row r="131" spans="1:7" ht="12.75" customHeight="1">
      <c r="A131" s="27" t="s">
        <v>20</v>
      </c>
      <c r="B131" s="15">
        <v>22093763</v>
      </c>
      <c r="C131" s="15">
        <v>23111033</v>
      </c>
      <c r="D131" s="16">
        <f t="shared" si="28"/>
        <v>3.4229488588184545</v>
      </c>
      <c r="E131" s="16">
        <f t="shared" si="29"/>
        <v>3.301507933703233</v>
      </c>
      <c r="F131" s="28">
        <f t="shared" si="27"/>
        <v>-4.401663915239098</v>
      </c>
      <c r="G131" s="18"/>
    </row>
    <row r="132" spans="1:7" ht="12.75" customHeight="1">
      <c r="A132" s="27" t="s">
        <v>36</v>
      </c>
      <c r="B132" s="15">
        <v>14581108</v>
      </c>
      <c r="C132" s="15">
        <v>18925762</v>
      </c>
      <c r="D132" s="16">
        <f t="shared" si="28"/>
        <v>2.2590260875392136</v>
      </c>
      <c r="E132" s="16">
        <f t="shared" si="29"/>
        <v>2.703624428833586</v>
      </c>
      <c r="F132" s="28">
        <f t="shared" si="27"/>
        <v>-22.956296290738518</v>
      </c>
      <c r="G132" s="18"/>
    </row>
    <row r="133" spans="1:7" ht="12.75" customHeight="1">
      <c r="A133" s="27" t="s">
        <v>37</v>
      </c>
      <c r="B133" s="15">
        <v>1640687</v>
      </c>
      <c r="C133" s="15">
        <v>3514426</v>
      </c>
      <c r="D133" s="16">
        <f t="shared" si="28"/>
        <v>0.25418882669866033</v>
      </c>
      <c r="E133" s="16">
        <f t="shared" si="29"/>
        <v>0.5020504847798416</v>
      </c>
      <c r="F133" s="28">
        <f t="shared" si="27"/>
        <v>-53.315648131444505</v>
      </c>
      <c r="G133" s="18"/>
    </row>
    <row r="134" spans="1:7" ht="12.75" customHeight="1">
      <c r="A134" s="27" t="s">
        <v>45</v>
      </c>
      <c r="B134" s="15">
        <v>1317416</v>
      </c>
      <c r="C134" s="15">
        <v>2804372</v>
      </c>
      <c r="D134" s="16">
        <f t="shared" si="28"/>
        <v>0.2041050043756319</v>
      </c>
      <c r="E134" s="16">
        <f t="shared" si="29"/>
        <v>0.400616294695923</v>
      </c>
      <c r="F134" s="28">
        <f t="shared" si="27"/>
        <v>-53.0227801447169</v>
      </c>
      <c r="G134" s="18"/>
    </row>
    <row r="135" spans="1:7" ht="12.75" customHeight="1">
      <c r="A135" s="27" t="s">
        <v>47</v>
      </c>
      <c r="B135" s="15">
        <v>1211960</v>
      </c>
      <c r="C135" s="15">
        <v>2890301</v>
      </c>
      <c r="D135" s="16">
        <f t="shared" si="28"/>
        <v>0.18776688692340976</v>
      </c>
      <c r="E135" s="16">
        <f t="shared" si="29"/>
        <v>0.41289161251642825</v>
      </c>
      <c r="F135" s="28">
        <f t="shared" si="27"/>
        <v>-58.06803512852121</v>
      </c>
      <c r="G135" s="18"/>
    </row>
    <row r="136" spans="1:7" ht="12.75" customHeight="1">
      <c r="A136" s="27" t="s">
        <v>26</v>
      </c>
      <c r="B136" s="15">
        <v>1036841</v>
      </c>
      <c r="C136" s="15">
        <v>1809920</v>
      </c>
      <c r="D136" s="16">
        <f t="shared" si="28"/>
        <v>0.16063600020178478</v>
      </c>
      <c r="E136" s="16">
        <f t="shared" si="29"/>
        <v>0.25855465826076035</v>
      </c>
      <c r="F136" s="28">
        <f t="shared" si="27"/>
        <v>-42.71343484794908</v>
      </c>
      <c r="G136" s="18"/>
    </row>
    <row r="137" spans="1:7" ht="12.75" customHeight="1">
      <c r="A137" s="27" t="s">
        <v>48</v>
      </c>
      <c r="B137" s="15">
        <v>475102</v>
      </c>
      <c r="C137" s="15">
        <v>1655221</v>
      </c>
      <c r="D137" s="16">
        <f t="shared" si="28"/>
        <v>0.07360673909294517</v>
      </c>
      <c r="E137" s="16">
        <f t="shared" si="29"/>
        <v>0.23645525769151896</v>
      </c>
      <c r="F137" s="28">
        <f t="shared" si="27"/>
        <v>-71.29676339292456</v>
      </c>
      <c r="G137" s="18"/>
    </row>
    <row r="138" spans="1:7" ht="12.75" customHeight="1">
      <c r="A138" s="29" t="s">
        <v>60</v>
      </c>
      <c r="B138" s="30">
        <f>B127-SUM(B128:B137)</f>
        <v>702227</v>
      </c>
      <c r="C138" s="30">
        <f>C127-SUM(C128:C137)</f>
        <v>5015383</v>
      </c>
      <c r="D138" s="31">
        <f t="shared" si="28"/>
        <v>0.10879482631734157</v>
      </c>
      <c r="E138" s="31">
        <f t="shared" si="29"/>
        <v>0.7164684834754171</v>
      </c>
      <c r="F138" s="32">
        <f t="shared" si="27"/>
        <v>-85.99853690136925</v>
      </c>
      <c r="G138" s="18"/>
    </row>
    <row r="139" spans="1:7" ht="12.75" customHeight="1">
      <c r="A139" s="21"/>
      <c r="B139" s="20"/>
      <c r="C139" s="20"/>
      <c r="D139" s="20"/>
      <c r="E139" s="20"/>
      <c r="F139" s="17"/>
      <c r="G139" s="18"/>
    </row>
    <row r="140" spans="1:7" ht="12.75" customHeight="1">
      <c r="A140" s="23" t="s">
        <v>74</v>
      </c>
      <c r="B140" s="24">
        <v>568563330</v>
      </c>
      <c r="C140" s="24">
        <v>813459081</v>
      </c>
      <c r="D140" s="25">
        <f>(B140/$B$8)*100</f>
        <v>1.3315936437196467</v>
      </c>
      <c r="E140" s="25">
        <f>(C140/$C$8)*100</f>
        <v>1.2913945283189554</v>
      </c>
      <c r="F140" s="26">
        <f aca="true" t="shared" si="30" ref="F140:F151">IF(C140=0,0,(B140-C140)/C140*100)</f>
        <v>-30.10547877822511</v>
      </c>
      <c r="G140" s="18"/>
    </row>
    <row r="141" spans="1:7" ht="12.75" customHeight="1">
      <c r="A141" s="27" t="s">
        <v>16</v>
      </c>
      <c r="B141" s="15">
        <v>191754041</v>
      </c>
      <c r="C141" s="15">
        <v>212638989</v>
      </c>
      <c r="D141" s="16">
        <f>(B141/$B$140)*100</f>
        <v>33.72606548508853</v>
      </c>
      <c r="E141" s="16">
        <f>(C141/$C$140)*100</f>
        <v>26.140096529329917</v>
      </c>
      <c r="F141" s="28">
        <f t="shared" si="30"/>
        <v>-9.821786727926927</v>
      </c>
      <c r="G141" s="18"/>
    </row>
    <row r="142" spans="1:7" ht="12.75" customHeight="1">
      <c r="A142" s="27" t="s">
        <v>29</v>
      </c>
      <c r="B142" s="15">
        <v>175976988</v>
      </c>
      <c r="C142" s="15">
        <v>258992765</v>
      </c>
      <c r="D142" s="16">
        <f aca="true" t="shared" si="31" ref="D142:D151">(B142/$B$140)*100</f>
        <v>30.95116739238178</v>
      </c>
      <c r="E142" s="16">
        <f aca="true" t="shared" si="32" ref="E142:E151">(C142/$C$140)*100</f>
        <v>31.838450273566988</v>
      </c>
      <c r="F142" s="28">
        <f t="shared" si="30"/>
        <v>-32.05331894116811</v>
      </c>
      <c r="G142" s="18"/>
    </row>
    <row r="143" spans="1:7" ht="12.75" customHeight="1">
      <c r="A143" s="27" t="s">
        <v>25</v>
      </c>
      <c r="B143" s="15">
        <v>99635989</v>
      </c>
      <c r="C143" s="15">
        <v>155805928</v>
      </c>
      <c r="D143" s="16">
        <f t="shared" si="31"/>
        <v>17.52416727262379</v>
      </c>
      <c r="E143" s="16">
        <f t="shared" si="32"/>
        <v>19.153505276315183</v>
      </c>
      <c r="F143" s="28">
        <f t="shared" si="30"/>
        <v>-36.05122072120388</v>
      </c>
      <c r="G143" s="18"/>
    </row>
    <row r="144" spans="1:7" ht="12.75" customHeight="1">
      <c r="A144" s="27" t="s">
        <v>46</v>
      </c>
      <c r="B144" s="15">
        <v>45241760</v>
      </c>
      <c r="C144" s="15">
        <v>55452816</v>
      </c>
      <c r="D144" s="16">
        <f t="shared" si="31"/>
        <v>7.957206807551236</v>
      </c>
      <c r="E144" s="16">
        <f t="shared" si="32"/>
        <v>6.816915232150442</v>
      </c>
      <c r="F144" s="28">
        <f t="shared" si="30"/>
        <v>-18.413953945999783</v>
      </c>
      <c r="G144" s="18"/>
    </row>
    <row r="145" spans="1:7" ht="12.75" customHeight="1">
      <c r="A145" s="27" t="s">
        <v>20</v>
      </c>
      <c r="B145" s="15">
        <v>21392777</v>
      </c>
      <c r="C145" s="15">
        <v>77716189</v>
      </c>
      <c r="D145" s="16">
        <f t="shared" si="31"/>
        <v>3.762602312041475</v>
      </c>
      <c r="E145" s="16">
        <f t="shared" si="32"/>
        <v>9.553792048699252</v>
      </c>
      <c r="F145" s="28">
        <f t="shared" si="30"/>
        <v>-72.47320374909275</v>
      </c>
      <c r="G145" s="18"/>
    </row>
    <row r="146" spans="1:7" ht="12.75" customHeight="1">
      <c r="A146" s="27" t="s">
        <v>9</v>
      </c>
      <c r="B146" s="15">
        <v>13454307</v>
      </c>
      <c r="C146" s="15">
        <v>18364319</v>
      </c>
      <c r="D146" s="16">
        <f t="shared" si="31"/>
        <v>2.3663691079057103</v>
      </c>
      <c r="E146" s="16">
        <f t="shared" si="32"/>
        <v>2.257559037563931</v>
      </c>
      <c r="F146" s="28">
        <f t="shared" si="30"/>
        <v>-26.7366952185921</v>
      </c>
      <c r="G146" s="18"/>
    </row>
    <row r="147" spans="1:7" ht="12.75" customHeight="1">
      <c r="A147" s="27" t="s">
        <v>52</v>
      </c>
      <c r="B147" s="15">
        <v>6409442</v>
      </c>
      <c r="C147" s="15">
        <v>23765717</v>
      </c>
      <c r="D147" s="16">
        <f t="shared" si="31"/>
        <v>1.127304850982915</v>
      </c>
      <c r="E147" s="16">
        <f t="shared" si="32"/>
        <v>2.9215626889043236</v>
      </c>
      <c r="F147" s="28">
        <f t="shared" si="30"/>
        <v>-73.03072320519512</v>
      </c>
      <c r="G147" s="18"/>
    </row>
    <row r="148" spans="1:7" ht="12.75" customHeight="1">
      <c r="A148" s="27" t="s">
        <v>41</v>
      </c>
      <c r="B148" s="15">
        <v>5251257</v>
      </c>
      <c r="C148" s="15">
        <v>7005692</v>
      </c>
      <c r="D148" s="16">
        <f t="shared" si="31"/>
        <v>0.9236010700865988</v>
      </c>
      <c r="E148" s="16">
        <f t="shared" si="32"/>
        <v>0.8612224220777984</v>
      </c>
      <c r="F148" s="28">
        <f t="shared" si="30"/>
        <v>-25.04299361148049</v>
      </c>
      <c r="G148" s="18"/>
    </row>
    <row r="149" spans="1:7" ht="12.75" customHeight="1">
      <c r="A149" s="27" t="s">
        <v>51</v>
      </c>
      <c r="B149" s="15">
        <v>4614202</v>
      </c>
      <c r="C149" s="15">
        <v>0</v>
      </c>
      <c r="D149" s="16">
        <f t="shared" si="31"/>
        <v>0.8115546248823328</v>
      </c>
      <c r="E149" s="16">
        <f t="shared" si="32"/>
        <v>0</v>
      </c>
      <c r="F149" s="28">
        <f t="shared" si="30"/>
        <v>0</v>
      </c>
      <c r="G149" s="18"/>
    </row>
    <row r="150" spans="1:7" ht="12.75" customHeight="1">
      <c r="A150" s="27" t="s">
        <v>21</v>
      </c>
      <c r="B150" s="15">
        <v>3849208</v>
      </c>
      <c r="C150" s="15">
        <v>0</v>
      </c>
      <c r="D150" s="16">
        <f t="shared" si="31"/>
        <v>0.6770060249928535</v>
      </c>
      <c r="E150" s="16">
        <f t="shared" si="32"/>
        <v>0</v>
      </c>
      <c r="F150" s="28">
        <f t="shared" si="30"/>
        <v>0</v>
      </c>
      <c r="G150" s="18"/>
    </row>
    <row r="151" spans="1:7" ht="12.75" customHeight="1">
      <c r="A151" s="29" t="s">
        <v>60</v>
      </c>
      <c r="B151" s="30">
        <f>B140-SUM(B141:B150)</f>
        <v>983359</v>
      </c>
      <c r="C151" s="30">
        <f>C140-SUM(C141:C150)</f>
        <v>3716666</v>
      </c>
      <c r="D151" s="31">
        <f t="shared" si="31"/>
        <v>0.17295505146278076</v>
      </c>
      <c r="E151" s="31">
        <f t="shared" si="32"/>
        <v>0.4568964913921712</v>
      </c>
      <c r="F151" s="32">
        <f t="shared" si="30"/>
        <v>-73.54190556805482</v>
      </c>
      <c r="G151" s="18"/>
    </row>
    <row r="152" spans="1:7" ht="12.75" customHeight="1">
      <c r="A152" s="21"/>
      <c r="B152" s="20"/>
      <c r="C152" s="20"/>
      <c r="D152" s="16"/>
      <c r="E152" s="16"/>
      <c r="F152" s="17"/>
      <c r="G152" s="18"/>
    </row>
    <row r="153" spans="1:7" ht="12.75" customHeight="1">
      <c r="A153" s="23" t="s">
        <v>62</v>
      </c>
      <c r="B153" s="24">
        <v>562541043</v>
      </c>
      <c r="C153" s="24">
        <v>600117746</v>
      </c>
      <c r="D153" s="25">
        <f>(B153/$B$8)*100</f>
        <v>1.3174892534666638</v>
      </c>
      <c r="E153" s="25">
        <f>(C153/$C$8)*100</f>
        <v>0.9527077533866816</v>
      </c>
      <c r="F153" s="26">
        <f aca="true" t="shared" si="33" ref="F153:F164">IF(C153=0,0,(B153-C153)/C153*100)</f>
        <v>-6.261555044899472</v>
      </c>
      <c r="G153" s="18"/>
    </row>
    <row r="154" spans="1:7" ht="12.75" customHeight="1">
      <c r="A154" s="27" t="s">
        <v>20</v>
      </c>
      <c r="B154" s="15">
        <v>196440722</v>
      </c>
      <c r="C154" s="15">
        <v>165562542</v>
      </c>
      <c r="D154" s="16">
        <f>(B154/$B$153)*100</f>
        <v>34.92024705475579</v>
      </c>
      <c r="E154" s="16">
        <f>(C154/$C$153)*100</f>
        <v>27.588342971614104</v>
      </c>
      <c r="F154" s="28">
        <f t="shared" si="33"/>
        <v>18.65046261490718</v>
      </c>
      <c r="G154" s="18"/>
    </row>
    <row r="155" spans="1:7" ht="12.75" customHeight="1">
      <c r="A155" s="27" t="s">
        <v>10</v>
      </c>
      <c r="B155" s="15">
        <v>115677230</v>
      </c>
      <c r="C155" s="15">
        <v>96016133</v>
      </c>
      <c r="D155" s="16">
        <f aca="true" t="shared" si="34" ref="D155:D164">(B155/$B$153)*100</f>
        <v>20.56334047789647</v>
      </c>
      <c r="E155" s="16">
        <f aca="true" t="shared" si="35" ref="E155:E164">(C155/$C$153)*100</f>
        <v>15.999549028500152</v>
      </c>
      <c r="F155" s="28">
        <f t="shared" si="33"/>
        <v>20.47686819463975</v>
      </c>
      <c r="G155" s="18"/>
    </row>
    <row r="156" spans="1:7" ht="12.75" customHeight="1">
      <c r="A156" s="27" t="s">
        <v>18</v>
      </c>
      <c r="B156" s="15">
        <v>76331510</v>
      </c>
      <c r="C156" s="15">
        <v>97657547</v>
      </c>
      <c r="D156" s="16">
        <f t="shared" si="34"/>
        <v>13.569056151517108</v>
      </c>
      <c r="E156" s="16">
        <f t="shared" si="35"/>
        <v>16.273064352941162</v>
      </c>
      <c r="F156" s="28">
        <f t="shared" si="33"/>
        <v>-21.837571857093646</v>
      </c>
      <c r="G156" s="18"/>
    </row>
    <row r="157" spans="1:7" ht="12.75" customHeight="1">
      <c r="A157" s="27" t="s">
        <v>46</v>
      </c>
      <c r="B157" s="15">
        <v>67586283</v>
      </c>
      <c r="C157" s="15">
        <v>106812480</v>
      </c>
      <c r="D157" s="16">
        <f t="shared" si="34"/>
        <v>12.014462560734435</v>
      </c>
      <c r="E157" s="16">
        <f t="shared" si="35"/>
        <v>17.798587145929858</v>
      </c>
      <c r="F157" s="28">
        <f t="shared" si="33"/>
        <v>-36.724357490810064</v>
      </c>
      <c r="G157" s="18"/>
    </row>
    <row r="158" spans="1:7" ht="12.75" customHeight="1">
      <c r="A158" s="27" t="s">
        <v>22</v>
      </c>
      <c r="B158" s="15">
        <v>37172050</v>
      </c>
      <c r="C158" s="15">
        <v>23496143</v>
      </c>
      <c r="D158" s="16">
        <f t="shared" si="34"/>
        <v>6.607882298109935</v>
      </c>
      <c r="E158" s="16">
        <f t="shared" si="35"/>
        <v>3.915255490545017</v>
      </c>
      <c r="F158" s="28">
        <f t="shared" si="33"/>
        <v>58.2049019705064</v>
      </c>
      <c r="G158" s="18"/>
    </row>
    <row r="159" spans="1:7" ht="12.75" customHeight="1">
      <c r="A159" s="27" t="s">
        <v>35</v>
      </c>
      <c r="B159" s="15">
        <v>28176538</v>
      </c>
      <c r="C159" s="15">
        <v>67669234</v>
      </c>
      <c r="D159" s="16">
        <f t="shared" si="34"/>
        <v>5.008796842579893</v>
      </c>
      <c r="E159" s="16">
        <f t="shared" si="35"/>
        <v>11.275992828247409</v>
      </c>
      <c r="F159" s="28">
        <f t="shared" si="33"/>
        <v>-58.36137586543392</v>
      </c>
      <c r="G159" s="18"/>
    </row>
    <row r="160" spans="1:7" ht="12.75" customHeight="1">
      <c r="A160" s="27" t="s">
        <v>45</v>
      </c>
      <c r="B160" s="15">
        <v>23445052</v>
      </c>
      <c r="C160" s="15">
        <v>14115387</v>
      </c>
      <c r="D160" s="16">
        <f t="shared" si="34"/>
        <v>4.167705146449198</v>
      </c>
      <c r="E160" s="16">
        <f t="shared" si="35"/>
        <v>2.3521029154835222</v>
      </c>
      <c r="F160" s="28">
        <f t="shared" si="33"/>
        <v>66.0957081800166</v>
      </c>
      <c r="G160" s="18"/>
    </row>
    <row r="161" spans="1:7" ht="12.75" customHeight="1">
      <c r="A161" s="27" t="s">
        <v>28</v>
      </c>
      <c r="B161" s="15">
        <v>17106102</v>
      </c>
      <c r="C161" s="15">
        <v>28703846</v>
      </c>
      <c r="D161" s="16">
        <f t="shared" si="34"/>
        <v>3.0408629224232446</v>
      </c>
      <c r="E161" s="16">
        <f t="shared" si="35"/>
        <v>4.783035694465199</v>
      </c>
      <c r="F161" s="28">
        <f t="shared" si="33"/>
        <v>-40.404843309150976</v>
      </c>
      <c r="G161" s="18"/>
    </row>
    <row r="162" spans="1:7" ht="12.75" customHeight="1">
      <c r="A162" s="27" t="s">
        <v>38</v>
      </c>
      <c r="B162" s="15">
        <v>512241</v>
      </c>
      <c r="C162" s="15">
        <v>0</v>
      </c>
      <c r="D162" s="16">
        <f t="shared" si="34"/>
        <v>0.09105842255851188</v>
      </c>
      <c r="E162" s="16">
        <f t="shared" si="35"/>
        <v>0</v>
      </c>
      <c r="F162" s="28">
        <f t="shared" si="33"/>
        <v>0</v>
      </c>
      <c r="G162" s="18"/>
    </row>
    <row r="163" spans="1:7" ht="12.75" customHeight="1">
      <c r="A163" s="27" t="s">
        <v>29</v>
      </c>
      <c r="B163" s="15">
        <v>48489</v>
      </c>
      <c r="C163" s="15">
        <v>28715</v>
      </c>
      <c r="D163" s="16">
        <f t="shared" si="34"/>
        <v>0.008619637731926344</v>
      </c>
      <c r="E163" s="16">
        <f t="shared" si="35"/>
        <v>0.004784894329720421</v>
      </c>
      <c r="F163" s="28">
        <f t="shared" si="33"/>
        <v>68.86296360787046</v>
      </c>
      <c r="G163" s="18"/>
    </row>
    <row r="164" spans="1:7" ht="12.75" customHeight="1">
      <c r="A164" s="29" t="s">
        <v>60</v>
      </c>
      <c r="B164" s="30">
        <f>B153-SUM(B154:B163)</f>
        <v>44826</v>
      </c>
      <c r="C164" s="30">
        <f>C153-SUM(C154:C163)</f>
        <v>55719</v>
      </c>
      <c r="D164" s="31">
        <f t="shared" si="34"/>
        <v>0.007968485243484714</v>
      </c>
      <c r="E164" s="31">
        <f t="shared" si="35"/>
        <v>0.009284677943851372</v>
      </c>
      <c r="F164" s="32">
        <f t="shared" si="33"/>
        <v>-19.54988424056426</v>
      </c>
      <c r="G164" s="18"/>
    </row>
    <row r="165" spans="1:7" ht="12.75" customHeight="1">
      <c r="A165" s="22"/>
      <c r="B165" s="18"/>
      <c r="C165" s="18"/>
      <c r="D165" s="18"/>
      <c r="E165" s="18"/>
      <c r="F165" s="17"/>
      <c r="G165" s="18"/>
    </row>
    <row r="166" spans="1:7" ht="12.75" customHeight="1">
      <c r="A166" s="33" t="s">
        <v>63</v>
      </c>
      <c r="B166" s="34">
        <f>B8-(B10+B23+B36+B49+B62+B75+B88+B101+B114+B127+B140+B153)</f>
        <v>31863904667</v>
      </c>
      <c r="C166" s="34">
        <f>C8-(C10+C23+C36+C49+C62+C75+C88+C101+C114+C127+C140+C153)</f>
        <v>47660514566</v>
      </c>
      <c r="D166" s="35">
        <f>(B166/$B$8)*100</f>
        <v>74.6262917073213</v>
      </c>
      <c r="E166" s="35">
        <f>(C166/$C$8)*100</f>
        <v>75.66272129107656</v>
      </c>
      <c r="F166" s="36">
        <f>(B166-C166)/C166*100</f>
        <v>-33.14401878125958</v>
      </c>
      <c r="G166" s="18"/>
    </row>
  </sheetData>
  <sheetProtection/>
  <mergeCells count="1"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orientation="portrait" paperSize="9" scale="95" r:id="rId1"/>
  <headerFooter>
    <oddFooter>&amp;CBCI020A&amp;R&amp;P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2016-05-03T23:01:27Z</cp:lastPrinted>
  <dcterms:created xsi:type="dcterms:W3CDTF">2016-03-08T19:19:47Z</dcterms:created>
  <dcterms:modified xsi:type="dcterms:W3CDTF">2016-05-03T23:01:50Z</dcterms:modified>
  <cp:category/>
  <cp:version/>
  <cp:contentType/>
  <cp:contentStatus/>
</cp:coreProperties>
</file>